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235" windowHeight="9465" activeTab="3"/>
  </bookViews>
  <sheets>
    <sheet name="teamy" sheetId="1" r:id="rId1"/>
    <sheet name="RedGreen" sheetId="2" r:id="rId2"/>
    <sheet name="RedGreen_Races" sheetId="3" r:id="rId3"/>
    <sheet name="knockout" sheetId="4" r:id="rId4"/>
  </sheets>
  <definedNames>
    <definedName name="Elim_teams">'knockout'!$A$4:$B$15</definedName>
    <definedName name="gold">'RedGreen'!$A$25:$B$28</definedName>
    <definedName name="green">'RedGreen'!$A$15:$B$20</definedName>
    <definedName name="_xlnm.Print_Area" localSheetId="1">'RedGreen'!$A$1:$L$29</definedName>
    <definedName name="_xlnm.Print_Area" localSheetId="2">'RedGreen_Races'!$A$1:$M$50</definedName>
    <definedName name="Red">'RedGreen'!$A$5:$B$10</definedName>
  </definedNames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F5" authorId="0">
      <text>
        <r>
          <rPr>
            <b/>
            <sz val="8"/>
            <rFont val="Tahoma"/>
            <family val="0"/>
          </rPr>
          <t xml:space="preserve"> Zde zadej
negativní body
z rozjížďky</t>
        </r>
      </text>
    </comment>
    <comment ref="G5" authorId="0">
      <text>
        <r>
          <rPr>
            <b/>
            <sz val="8"/>
            <rFont val="Tahoma"/>
            <family val="0"/>
          </rPr>
          <t xml:space="preserve"> Zde zadej
vítězné body
Vítězství (1)
Prohra (0)</t>
        </r>
        <r>
          <rPr>
            <sz val="8"/>
            <rFont val="Tahoma"/>
            <family val="0"/>
          </rPr>
          <t xml:space="preserve">
</t>
        </r>
      </text>
    </comment>
    <comment ref="I5" authorId="0">
      <text>
        <r>
          <rPr>
            <b/>
            <sz val="8"/>
            <rFont val="Tahoma"/>
            <family val="0"/>
          </rPr>
          <t xml:space="preserve"> Zde zadej
negativní body
z rozjížďky</t>
        </r>
      </text>
    </comment>
    <comment ref="J5" authorId="0">
      <text>
        <r>
          <rPr>
            <b/>
            <sz val="8"/>
            <rFont val="Tahoma"/>
            <family val="0"/>
          </rPr>
          <t xml:space="preserve"> Zde zadej
vítězné body
Vítězství (1)
Prohra (0)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b/>
            <sz val="8"/>
            <rFont val="Tahoma"/>
            <family val="0"/>
          </rPr>
          <t xml:space="preserve"> Zde zadej
negativní body
z rozjížďky</t>
        </r>
      </text>
    </comment>
    <comment ref="M5" authorId="0">
      <text>
        <r>
          <rPr>
            <b/>
            <sz val="8"/>
            <rFont val="Tahoma"/>
            <family val="0"/>
          </rPr>
          <t xml:space="preserve"> Zde zadej
vítězné body
Vítězství (1)
Prohra (0)</t>
        </r>
        <r>
          <rPr>
            <sz val="8"/>
            <rFont val="Tahoma"/>
            <family val="0"/>
          </rPr>
          <t xml:space="preserve">
</t>
        </r>
      </text>
    </comment>
    <comment ref="F24" authorId="0">
      <text>
        <r>
          <rPr>
            <b/>
            <sz val="8"/>
            <rFont val="Tahoma"/>
            <family val="0"/>
          </rPr>
          <t xml:space="preserve"> Zde zadej
negativní body
z rozjížďky</t>
        </r>
      </text>
    </comment>
    <comment ref="G24" authorId="0">
      <text>
        <r>
          <rPr>
            <b/>
            <sz val="8"/>
            <rFont val="Tahoma"/>
            <family val="0"/>
          </rPr>
          <t xml:space="preserve"> Zde zadej
vítězné body
Vítězství (1)
Prohra (0)</t>
        </r>
        <r>
          <rPr>
            <sz val="8"/>
            <rFont val="Tahoma"/>
            <family val="0"/>
          </rPr>
          <t xml:space="preserve">
</t>
        </r>
      </text>
    </comment>
    <comment ref="I24" authorId="0">
      <text>
        <r>
          <rPr>
            <b/>
            <sz val="8"/>
            <rFont val="Tahoma"/>
            <family val="0"/>
          </rPr>
          <t xml:space="preserve"> Zde zadej
negativní body
z rozjížďky</t>
        </r>
      </text>
    </comment>
    <comment ref="J24" authorId="0">
      <text>
        <r>
          <rPr>
            <b/>
            <sz val="8"/>
            <rFont val="Tahoma"/>
            <family val="0"/>
          </rPr>
          <t xml:space="preserve"> Zde zadej
vítězné body
Vítězství (1)
Prohra (0)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 xml:space="preserve"> Zde zadej
negativní body
z rozjížďky</t>
        </r>
      </text>
    </comment>
    <comment ref="M24" authorId="0">
      <text>
        <r>
          <rPr>
            <b/>
            <sz val="8"/>
            <rFont val="Tahoma"/>
            <family val="0"/>
          </rPr>
          <t xml:space="preserve"> Zde zadej
vítězné body
Vítězství (1)
Prohra (0)</t>
        </r>
        <r>
          <rPr>
            <sz val="8"/>
            <rFont val="Tahoma"/>
            <family val="0"/>
          </rPr>
          <t xml:space="preserve">
</t>
        </r>
      </text>
    </comment>
    <comment ref="F45" authorId="0">
      <text>
        <r>
          <rPr>
            <b/>
            <sz val="8"/>
            <rFont val="Tahoma"/>
            <family val="0"/>
          </rPr>
          <t xml:space="preserve"> Zde zadej
negativní body
z rozjížďky</t>
        </r>
      </text>
    </comment>
    <comment ref="G45" authorId="0">
      <text>
        <r>
          <rPr>
            <b/>
            <sz val="8"/>
            <rFont val="Tahoma"/>
            <family val="0"/>
          </rPr>
          <t xml:space="preserve"> Zde zadej
vítězné body
Vítězství (1)
Prohra (0)</t>
        </r>
        <r>
          <rPr>
            <sz val="8"/>
            <rFont val="Tahoma"/>
            <family val="0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0"/>
          </rPr>
          <t xml:space="preserve"> Zde zadej
negativní body
z rozjížďky</t>
        </r>
      </text>
    </comment>
    <comment ref="J45" authorId="0">
      <text>
        <r>
          <rPr>
            <b/>
            <sz val="8"/>
            <rFont val="Tahoma"/>
            <family val="0"/>
          </rPr>
          <t xml:space="preserve"> Zde zadej
vítězné body
Vítězství (1)
Prohra (0)</t>
        </r>
        <r>
          <rPr>
            <sz val="8"/>
            <rFont val="Tahoma"/>
            <family val="0"/>
          </rPr>
          <t xml:space="preserve">
</t>
        </r>
      </text>
    </comment>
    <comment ref="L45" authorId="0">
      <text>
        <r>
          <rPr>
            <b/>
            <sz val="8"/>
            <rFont val="Tahoma"/>
            <family val="0"/>
          </rPr>
          <t xml:space="preserve"> Zde zadej
negativní body
z rozjížďky</t>
        </r>
      </text>
    </comment>
    <comment ref="M45" authorId="0">
      <text>
        <r>
          <rPr>
            <b/>
            <sz val="8"/>
            <rFont val="Tahoma"/>
            <family val="0"/>
          </rPr>
          <t xml:space="preserve"> Zde zadej
vítězné body
Vítězství (1)
Prohra (0)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<sst xmlns="http://schemas.openxmlformats.org/spreadsheetml/2006/main" count="247" uniqueCount="124">
  <si>
    <t>Elimination stage / vyřazovací část</t>
  </si>
  <si>
    <t>Pořadí po základní části/ ranking after RRs</t>
  </si>
  <si>
    <t>Celkové pořadí/ Overall results</t>
  </si>
  <si>
    <t>SCM A</t>
  </si>
  <si>
    <t>YC Cere A</t>
  </si>
  <si>
    <t>Jameson Drive</t>
  </si>
  <si>
    <t>R</t>
  </si>
  <si>
    <t>T1</t>
  </si>
  <si>
    <t>YELLOW</t>
  </si>
  <si>
    <t>negP</t>
  </si>
  <si>
    <t>Wp</t>
  </si>
  <si>
    <t>T2</t>
  </si>
  <si>
    <t>BLUE</t>
  </si>
  <si>
    <t>T3</t>
  </si>
  <si>
    <t>GREY</t>
  </si>
  <si>
    <t>R1</t>
  </si>
  <si>
    <t>x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</si>
  <si>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</si>
  <si>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</si>
  <si>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</si>
  <si>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</si>
  <si>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</si>
  <si>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</si>
  <si>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</si>
  <si>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</si>
  <si>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</si>
  <si>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</si>
  <si>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</si>
  <si>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</si>
  <si>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</si>
  <si>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</si>
  <si>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Červená skupina (Red group)</t>
  </si>
  <si>
    <t>Cadet team Brno</t>
  </si>
  <si>
    <t>Extempore</t>
  </si>
  <si>
    <t>YC Cere SCM</t>
  </si>
  <si>
    <t>Smarties</t>
  </si>
  <si>
    <t>Zelená skupina (Green group)</t>
  </si>
  <si>
    <t>Čoučouriedky</t>
  </si>
  <si>
    <t>Venca team</t>
  </si>
  <si>
    <t>Team Maier</t>
  </si>
  <si>
    <t>CXXX</t>
  </si>
  <si>
    <t>SCM B</t>
  </si>
  <si>
    <t>Velká Cena Prahy 2007</t>
  </si>
  <si>
    <t>Zlatá skupina (Golden group)</t>
  </si>
  <si>
    <t>Audy Dan</t>
  </si>
  <si>
    <t>Cejnar Lukáš</t>
  </si>
  <si>
    <t>Cejnar Tomáš</t>
  </si>
  <si>
    <t>Cejnar Matyáš</t>
  </si>
  <si>
    <t>Solfronk Tonda</t>
  </si>
  <si>
    <t>Culek Jindřich</t>
  </si>
  <si>
    <t>Bořek Stanislav</t>
  </si>
  <si>
    <t>Klíma Jiří</t>
  </si>
  <si>
    <t>Klimešová Kateřina</t>
  </si>
  <si>
    <t>Fiala Petr</t>
  </si>
  <si>
    <t>Mrzílková Lenka</t>
  </si>
  <si>
    <t>Plhoň Eda</t>
  </si>
  <si>
    <t>Bobek Ondřej</t>
  </si>
  <si>
    <t>Bobek Pavel</t>
  </si>
  <si>
    <t>Huček Jakub</t>
  </si>
  <si>
    <t>Bachtík Lukáš</t>
  </si>
  <si>
    <t>Audyová Markéta</t>
  </si>
  <si>
    <t>Bachtík Tomáš</t>
  </si>
  <si>
    <t>Vaďurová Dominika</t>
  </si>
  <si>
    <t>Vaďura Ivo</t>
  </si>
  <si>
    <t>Němec Vojtěch</t>
  </si>
  <si>
    <t>Valdhansová Klára</t>
  </si>
  <si>
    <t>Houska Vojtěch</t>
  </si>
  <si>
    <t>Valdhansová Aneta</t>
  </si>
  <si>
    <t>Houska Václav</t>
  </si>
  <si>
    <t>Podzimek Antonín</t>
  </si>
  <si>
    <t>Venca Team</t>
  </si>
  <si>
    <t>Seidl Šimon</t>
  </si>
  <si>
    <t>Fanta Matěj</t>
  </si>
  <si>
    <t>Ráčková Kamka</t>
  </si>
  <si>
    <t>Alexová Beata</t>
  </si>
  <si>
    <t>Hykrda Jakub</t>
  </si>
  <si>
    <t>Kupská Markéta</t>
  </si>
  <si>
    <t>Škoda Michal</t>
  </si>
  <si>
    <t>Kořanová Michaela</t>
  </si>
  <si>
    <t>Peterka Miroslav</t>
  </si>
  <si>
    <t>Chudějová Hana</t>
  </si>
  <si>
    <t>Jedlička Jan</t>
  </si>
  <si>
    <t>Kořanová Johana</t>
  </si>
  <si>
    <t>Žáková Martina</t>
  </si>
  <si>
    <t>Žáková Petra</t>
  </si>
  <si>
    <t>Dymák Jiří</t>
  </si>
  <si>
    <t>Steiner Michal</t>
  </si>
  <si>
    <t>Hanuš Daniel</t>
  </si>
  <si>
    <t>Dymáková Tereza</t>
  </si>
  <si>
    <t>Vika Tomáš</t>
  </si>
  <si>
    <t>Hájek Daniel</t>
  </si>
  <si>
    <t>Hájek Tomáš</t>
  </si>
  <si>
    <t>Deutscher Patrik</t>
  </si>
  <si>
    <t>Novotný Štěpán</t>
  </si>
  <si>
    <t>Novotný Václav</t>
  </si>
  <si>
    <t>Vachel Petr</t>
  </si>
  <si>
    <t>Sivý Štěpán</t>
  </si>
  <si>
    <t>Sivý Josef</t>
  </si>
  <si>
    <t>Sehnal René</t>
  </si>
  <si>
    <t>Chudoba Stanislav</t>
  </si>
  <si>
    <t>Pšeidl Pavel</t>
  </si>
  <si>
    <t>Markovičová Eva</t>
  </si>
  <si>
    <t>Plhoň Adam</t>
  </si>
  <si>
    <t>Baran Miro</t>
  </si>
  <si>
    <t>Križan Marko</t>
  </si>
  <si>
    <t>Psalman Vlado</t>
  </si>
  <si>
    <t>Kachnič Braňo</t>
  </si>
  <si>
    <t>Čoučouriedky (Čoučouřýdki)</t>
  </si>
  <si>
    <t>NegP</t>
  </si>
  <si>
    <t>WP</t>
  </si>
  <si>
    <t>Pořadí</t>
  </si>
  <si>
    <t>Výsledky po Červené a Zelené skupině</t>
  </si>
  <si>
    <t>Team</t>
  </si>
  <si>
    <t>Vachel Ondřej</t>
  </si>
  <si>
    <t>Löwit Harry</t>
  </si>
  <si>
    <t>Fischer Roman</t>
  </si>
  <si>
    <t>Kantor František</t>
  </si>
  <si>
    <t>Sadilková Tereza</t>
  </si>
  <si>
    <t>Sadilková Katka</t>
  </si>
  <si>
    <t>Kittler Jan</t>
  </si>
  <si>
    <t>Guriča Jan</t>
  </si>
  <si>
    <t>Janda Martin</t>
  </si>
  <si>
    <t>SVK</t>
  </si>
  <si>
    <t>Kliment Michal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</si>
</sst>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(&quot;0&quot;)&quot;"/>
    <numFmt numFmtId="165" formatCode="0.0%"/>
    <numFmt numFmtId="166" formatCode="0.0"/>
    <numFmt numFmtId="167" formatCode="0000\-000"/>
    <numFmt numFmtId="168" formatCode="\(0\)"/>
  </numFmts>
  <fonts count="1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b/>
      <sz val="16"/>
      <name val="Tahoma"/>
      <family val="2"/>
    </font>
    <font>
      <b/>
      <sz val="14"/>
      <name val="Tahoma"/>
      <family val="2"/>
    </font>
    <font>
      <b/>
      <sz val="8"/>
      <name val="Tahoma"/>
      <family val="2"/>
    </font>
    <font>
      <sz val="8"/>
      <color indexed="23"/>
      <name val="Tahoma"/>
      <family val="2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3" borderId="0" xfId="20" applyFont="1" applyFill="1" applyAlignment="1">
      <alignment vertical="center"/>
      <protection/>
    </xf>
    <xf numFmtId="0" fontId="3" fillId="0" borderId="0" xfId="20" applyAlignment="1">
      <alignment horizontal="center"/>
      <protection/>
    </xf>
    <xf numFmtId="0" fontId="3" fillId="0" borderId="0" xfId="20">
      <alignment/>
      <protection/>
    </xf>
    <xf numFmtId="0" fontId="7" fillId="0" borderId="0" xfId="20" applyFont="1">
      <alignment/>
      <protection/>
    </xf>
    <xf numFmtId="0" fontId="3" fillId="0" borderId="1" xfId="20" applyBorder="1">
      <alignment/>
      <protection/>
    </xf>
    <xf numFmtId="0" fontId="3" fillId="4" borderId="1" xfId="20" applyFont="1" applyFill="1" applyBorder="1" applyAlignment="1">
      <alignment horizontal="center"/>
      <protection/>
    </xf>
    <xf numFmtId="0" fontId="3" fillId="4" borderId="1" xfId="20" applyFont="1" applyFill="1" applyBorder="1">
      <alignment/>
      <protection/>
    </xf>
    <xf numFmtId="0" fontId="3" fillId="5" borderId="1" xfId="20" applyFont="1" applyFill="1" applyBorder="1" applyAlignment="1">
      <alignment horizontal="center"/>
      <protection/>
    </xf>
    <xf numFmtId="0" fontId="3" fillId="5" borderId="1" xfId="20" applyFont="1" applyFill="1" applyBorder="1">
      <alignment/>
      <protection/>
    </xf>
    <xf numFmtId="0" fontId="3" fillId="6" borderId="1" xfId="20" applyFont="1" applyFill="1" applyBorder="1" applyAlignment="1">
      <alignment horizontal="center"/>
      <protection/>
    </xf>
    <xf numFmtId="0" fontId="3" fillId="6" borderId="1" xfId="20" applyFont="1" applyFill="1" applyBorder="1">
      <alignment/>
      <protection/>
    </xf>
    <xf numFmtId="0" fontId="3" fillId="0" borderId="1" xfId="20" applyBorder="1" applyAlignment="1">
      <alignment horizontal="center"/>
      <protection/>
    </xf>
    <xf numFmtId="164" fontId="3" fillId="0" borderId="1" xfId="20" applyNumberFormat="1" applyBorder="1" applyAlignment="1">
      <alignment horizontal="center"/>
      <protection/>
    </xf>
    <xf numFmtId="0" fontId="3" fillId="2" borderId="1" xfId="20" applyFill="1" applyBorder="1" applyAlignment="1" applyProtection="1">
      <alignment horizontal="center"/>
      <protection locked="0"/>
    </xf>
    <xf numFmtId="0" fontId="8" fillId="2" borderId="1" xfId="20" applyFont="1" applyFill="1" applyBorder="1" applyAlignment="1" applyProtection="1">
      <alignment horizontal="center"/>
      <protection locked="0"/>
    </xf>
    <xf numFmtId="0" fontId="3" fillId="0" borderId="1" xfId="20" applyFill="1" applyBorder="1" applyAlignment="1">
      <alignment horizontal="center"/>
      <protection/>
    </xf>
    <xf numFmtId="0" fontId="9" fillId="0" borderId="1" xfId="20" applyFont="1" applyFill="1" applyBorder="1" applyAlignment="1">
      <alignment horizontal="center"/>
      <protection/>
    </xf>
    <xf numFmtId="0" fontId="3" fillId="0" borderId="0" xfId="20" applyBorder="1">
      <alignment/>
      <protection/>
    </xf>
    <xf numFmtId="0" fontId="8" fillId="0" borderId="0" xfId="20" applyFont="1" applyFill="1" applyBorder="1">
      <alignment/>
      <protection/>
    </xf>
    <xf numFmtId="0" fontId="3" fillId="2" borderId="1" xfId="20" applyFont="1" applyFill="1" applyBorder="1" applyProtection="1">
      <alignment/>
      <protection locked="0"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1" fillId="0" borderId="0" xfId="20" applyFont="1" applyFill="1" applyBorder="1" applyProtection="1">
      <alignment/>
      <protection locked="0"/>
    </xf>
    <xf numFmtId="0" fontId="11" fillId="0" borderId="4" xfId="20" applyFont="1" applyFill="1" applyBorder="1" applyProtection="1">
      <alignment/>
      <protection locked="0"/>
    </xf>
    <xf numFmtId="0" fontId="11" fillId="0" borderId="5" xfId="0" applyFont="1" applyFill="1" applyBorder="1" applyAlignment="1">
      <alignment/>
    </xf>
    <xf numFmtId="0" fontId="11" fillId="0" borderId="6" xfId="20" applyFont="1" applyFill="1" applyBorder="1" applyProtection="1">
      <alignment/>
      <protection locked="0"/>
    </xf>
    <xf numFmtId="0" fontId="11" fillId="0" borderId="7" xfId="20" applyFont="1" applyFill="1" applyBorder="1" applyProtection="1">
      <alignment/>
      <protection locked="0"/>
    </xf>
    <xf numFmtId="0" fontId="11" fillId="0" borderId="8" xfId="0" applyFont="1" applyFill="1" applyBorder="1" applyAlignment="1">
      <alignment/>
    </xf>
    <xf numFmtId="0" fontId="12" fillId="0" borderId="0" xfId="20" applyFont="1" applyFill="1" applyBorder="1" applyProtection="1">
      <alignment/>
      <protection locked="0"/>
    </xf>
    <xf numFmtId="0" fontId="11" fillId="0" borderId="4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11" fillId="0" borderId="7" xfId="0" applyFont="1" applyFill="1" applyBorder="1" applyAlignment="1">
      <alignment/>
    </xf>
    <xf numFmtId="167" fontId="11" fillId="0" borderId="0" xfId="0" applyNumberFormat="1" applyFont="1" applyFill="1" applyBorder="1" applyAlignment="1">
      <alignment/>
    </xf>
    <xf numFmtId="167" fontId="11" fillId="0" borderId="9" xfId="0" applyNumberFormat="1" applyFont="1" applyFill="1" applyBorder="1" applyAlignment="1">
      <alignment/>
    </xf>
    <xf numFmtId="167" fontId="11" fillId="0" borderId="10" xfId="0" applyNumberFormat="1" applyFont="1" applyFill="1" applyBorder="1" applyAlignment="1">
      <alignment/>
    </xf>
    <xf numFmtId="167" fontId="11" fillId="0" borderId="11" xfId="0" applyNumberFormat="1" applyFont="1" applyFill="1" applyBorder="1" applyAlignment="1">
      <alignment/>
    </xf>
    <xf numFmtId="167" fontId="11" fillId="0" borderId="0" xfId="0" applyNumberFormat="1" applyFont="1" applyAlignment="1">
      <alignment/>
    </xf>
    <xf numFmtId="0" fontId="3" fillId="0" borderId="1" xfId="20" applyFont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3" fillId="2" borderId="12" xfId="20" applyFont="1" applyFill="1" applyBorder="1" applyProtection="1">
      <alignment/>
      <protection locked="0"/>
    </xf>
    <xf numFmtId="0" fontId="0" fillId="0" borderId="13" xfId="0" applyBorder="1" applyAlignment="1">
      <alignment horizontal="center"/>
    </xf>
    <xf numFmtId="0" fontId="3" fillId="2" borderId="13" xfId="20" applyFont="1" applyFill="1" applyBorder="1" applyProtection="1">
      <alignment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0" xfId="20" applyFont="1">
      <alignment/>
      <protection/>
    </xf>
    <xf numFmtId="0" fontId="3" fillId="0" borderId="1" xfId="20" applyFont="1" applyBorder="1">
      <alignment/>
      <protection/>
    </xf>
    <xf numFmtId="0" fontId="3" fillId="0" borderId="1" xfId="20" applyFont="1" applyBorder="1" applyAlignment="1">
      <alignment horizontal="center"/>
      <protection/>
    </xf>
    <xf numFmtId="0" fontId="3" fillId="2" borderId="1" xfId="20" applyFont="1" applyFill="1" applyBorder="1" applyProtection="1">
      <alignment/>
      <protection locked="0"/>
    </xf>
    <xf numFmtId="0" fontId="3" fillId="2" borderId="12" xfId="20" applyFont="1" applyFill="1" applyBorder="1" applyProtection="1">
      <alignment/>
      <protection locked="0"/>
    </xf>
    <xf numFmtId="168" fontId="10" fillId="2" borderId="1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old_VCP2005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5"/>
  <sheetViews>
    <sheetView workbookViewId="0" topLeftCell="A1">
      <selection activeCell="B25" sqref="B25"/>
    </sheetView>
  </sheetViews>
  <sheetFormatPr defaultColWidth="9.140625" defaultRowHeight="12.75"/>
  <cols>
    <col min="1" max="1" width="1.8515625" style="30" customWidth="1"/>
    <col min="2" max="2" width="17.28125" style="30" bestFit="1" customWidth="1"/>
    <col min="3" max="3" width="9.140625" style="30" customWidth="1"/>
    <col min="4" max="4" width="9.140625" style="43" customWidth="1"/>
    <col min="5" max="5" width="2.00390625" style="30" customWidth="1"/>
    <col min="6" max="6" width="2.00390625" style="31" customWidth="1"/>
    <col min="7" max="7" width="17.28125" style="30" bestFit="1" customWidth="1"/>
    <col min="8" max="8" width="9.140625" style="30" customWidth="1"/>
    <col min="9" max="9" width="9.140625" style="43" customWidth="1"/>
    <col min="10" max="16384" width="9.140625" style="31" customWidth="1"/>
  </cols>
  <sheetData>
    <row r="2" spans="2:7" ht="12.75">
      <c r="B2" s="39" t="s">
        <v>32</v>
      </c>
      <c r="G2" s="39" t="s">
        <v>5</v>
      </c>
    </row>
    <row r="3" spans="2:9" ht="12.75">
      <c r="B3" s="34" t="s">
        <v>71</v>
      </c>
      <c r="C3" s="35">
        <v>1991</v>
      </c>
      <c r="D3" s="44">
        <v>2103575</v>
      </c>
      <c r="G3" s="34" t="s">
        <v>98</v>
      </c>
      <c r="H3" s="35">
        <v>1974</v>
      </c>
      <c r="I3" s="44">
        <v>1124017</v>
      </c>
    </row>
    <row r="4" spans="2:9" ht="12.75">
      <c r="B4" s="36" t="s">
        <v>72</v>
      </c>
      <c r="C4" s="30">
        <v>1994</v>
      </c>
      <c r="D4" s="45">
        <v>2103675</v>
      </c>
      <c r="G4" s="36" t="s">
        <v>99</v>
      </c>
      <c r="H4" s="30">
        <v>1980</v>
      </c>
      <c r="I4" s="45">
        <v>1124033</v>
      </c>
    </row>
    <row r="5" spans="2:9" ht="12.75">
      <c r="B5" s="36" t="s">
        <v>73</v>
      </c>
      <c r="C5" s="30">
        <v>1992</v>
      </c>
      <c r="D5" s="45">
        <v>2103633</v>
      </c>
      <c r="G5" s="36" t="s">
        <v>100</v>
      </c>
      <c r="H5" s="30">
        <v>1970</v>
      </c>
      <c r="I5" s="45">
        <v>1124028</v>
      </c>
    </row>
    <row r="6" spans="2:9" ht="12.75">
      <c r="B6" s="36" t="s">
        <v>74</v>
      </c>
      <c r="C6" s="30">
        <v>1994</v>
      </c>
      <c r="D6" s="45">
        <v>2103680</v>
      </c>
      <c r="G6" s="36" t="s">
        <v>101</v>
      </c>
      <c r="H6" s="30">
        <v>1981</v>
      </c>
      <c r="I6" s="45">
        <v>1124031</v>
      </c>
    </row>
    <row r="7" spans="2:9" ht="12.75">
      <c r="B7" s="36" t="s">
        <v>75</v>
      </c>
      <c r="C7" s="30">
        <v>1992</v>
      </c>
      <c r="D7" s="45">
        <v>2101610</v>
      </c>
      <c r="G7" s="36" t="s">
        <v>102</v>
      </c>
      <c r="H7" s="30">
        <v>1982</v>
      </c>
      <c r="I7" s="45">
        <v>1130141</v>
      </c>
    </row>
    <row r="8" spans="2:9" ht="12.75">
      <c r="B8" s="37" t="s">
        <v>76</v>
      </c>
      <c r="C8" s="38">
        <v>1991</v>
      </c>
      <c r="D8" s="46">
        <v>2103603</v>
      </c>
      <c r="G8" s="37" t="s">
        <v>116</v>
      </c>
      <c r="H8" s="38">
        <v>1987</v>
      </c>
      <c r="I8" s="46">
        <v>2103504</v>
      </c>
    </row>
    <row r="9" spans="2:7" ht="12.75">
      <c r="B9" s="33"/>
      <c r="G9" s="33"/>
    </row>
    <row r="10" spans="2:7" ht="12.75">
      <c r="B10" s="39" t="s">
        <v>4</v>
      </c>
      <c r="G10" s="39" t="s">
        <v>107</v>
      </c>
    </row>
    <row r="11" spans="2:9" ht="12.75">
      <c r="B11" s="34" t="s">
        <v>58</v>
      </c>
      <c r="C11" s="35">
        <v>1987</v>
      </c>
      <c r="D11" s="44">
        <v>1801034</v>
      </c>
      <c r="G11" s="34" t="s">
        <v>103</v>
      </c>
      <c r="H11" s="35">
        <v>1988</v>
      </c>
      <c r="I11" s="44" t="s">
        <v>122</v>
      </c>
    </row>
    <row r="12" spans="2:9" ht="12.75">
      <c r="B12" s="36" t="s">
        <v>59</v>
      </c>
      <c r="C12" s="30">
        <v>1994</v>
      </c>
      <c r="D12" s="45">
        <v>1130132</v>
      </c>
      <c r="G12" s="36" t="s">
        <v>104</v>
      </c>
      <c r="H12" s="30">
        <v>1987</v>
      </c>
      <c r="I12" s="45" t="s">
        <v>122</v>
      </c>
    </row>
    <row r="13" spans="2:9" ht="12.75">
      <c r="B13" s="36" t="s">
        <v>60</v>
      </c>
      <c r="C13" s="30">
        <v>1992</v>
      </c>
      <c r="D13" s="45">
        <v>2101543</v>
      </c>
      <c r="G13" s="36" t="s">
        <v>105</v>
      </c>
      <c r="H13" s="30">
        <v>1961</v>
      </c>
      <c r="I13" s="45" t="s">
        <v>122</v>
      </c>
    </row>
    <row r="14" spans="2:9" ht="12.75">
      <c r="B14" s="36" t="s">
        <v>61</v>
      </c>
      <c r="C14" s="30">
        <v>1996</v>
      </c>
      <c r="D14" s="45">
        <v>1130133</v>
      </c>
      <c r="G14" s="36" t="s">
        <v>117</v>
      </c>
      <c r="H14" s="30">
        <v>1992</v>
      </c>
      <c r="I14" s="45" t="s">
        <v>122</v>
      </c>
    </row>
    <row r="15" spans="2:9" ht="12.75">
      <c r="B15" s="36" t="s">
        <v>62</v>
      </c>
      <c r="C15" s="30">
        <v>1993</v>
      </c>
      <c r="D15" s="45" t="s">
        <v>122</v>
      </c>
      <c r="G15" s="36" t="s">
        <v>106</v>
      </c>
      <c r="H15" s="30">
        <v>1988</v>
      </c>
      <c r="I15" s="45" t="s">
        <v>122</v>
      </c>
    </row>
    <row r="16" spans="2:9" ht="12.75">
      <c r="B16" s="37" t="s">
        <v>63</v>
      </c>
      <c r="C16" s="38">
        <v>1963</v>
      </c>
      <c r="D16" s="46" t="s">
        <v>122</v>
      </c>
      <c r="G16" s="37" t="s">
        <v>118</v>
      </c>
      <c r="H16" s="38">
        <v>1985</v>
      </c>
      <c r="I16" s="46" t="s">
        <v>122</v>
      </c>
    </row>
    <row r="17" spans="2:7" ht="12.75">
      <c r="B17" s="33"/>
      <c r="G17" s="33"/>
    </row>
    <row r="18" spans="2:7" ht="12.75">
      <c r="B18" s="39" t="s">
        <v>34</v>
      </c>
      <c r="G18" s="39" t="s">
        <v>70</v>
      </c>
    </row>
    <row r="19" spans="2:9" ht="12.75">
      <c r="B19" s="40" t="s">
        <v>44</v>
      </c>
      <c r="C19" s="35">
        <v>1990</v>
      </c>
      <c r="D19" s="44">
        <v>2101577</v>
      </c>
      <c r="G19" s="40" t="s">
        <v>93</v>
      </c>
      <c r="H19" s="35">
        <v>1994</v>
      </c>
      <c r="I19" s="44">
        <v>1504086</v>
      </c>
    </row>
    <row r="20" spans="2:9" ht="12.75">
      <c r="B20" s="41" t="s">
        <v>45</v>
      </c>
      <c r="C20" s="30">
        <v>1994</v>
      </c>
      <c r="D20" s="45">
        <v>1130138</v>
      </c>
      <c r="G20" s="41" t="s">
        <v>94</v>
      </c>
      <c r="H20" s="30">
        <v>1960</v>
      </c>
      <c r="I20" s="45">
        <v>1504031</v>
      </c>
    </row>
    <row r="21" spans="2:9" ht="12.75">
      <c r="B21" s="41" t="s">
        <v>46</v>
      </c>
      <c r="C21" s="30">
        <v>1991</v>
      </c>
      <c r="D21" s="45">
        <v>1130130</v>
      </c>
      <c r="G21" s="41" t="s">
        <v>113</v>
      </c>
      <c r="H21" s="30">
        <v>1994</v>
      </c>
      <c r="I21" s="45">
        <v>1305306</v>
      </c>
    </row>
    <row r="22" spans="2:9" ht="12.75">
      <c r="B22" s="41" t="s">
        <v>47</v>
      </c>
      <c r="C22" s="30">
        <v>1994</v>
      </c>
      <c r="D22" s="45">
        <v>1130139</v>
      </c>
      <c r="G22" s="41" t="s">
        <v>95</v>
      </c>
      <c r="H22" s="30">
        <v>1968</v>
      </c>
      <c r="I22" s="45">
        <v>1305009</v>
      </c>
    </row>
    <row r="23" spans="2:9" ht="12.75">
      <c r="B23" s="41" t="s">
        <v>48</v>
      </c>
      <c r="C23" s="30">
        <v>1991</v>
      </c>
      <c r="D23" s="45">
        <v>1303367</v>
      </c>
      <c r="G23" s="41" t="s">
        <v>96</v>
      </c>
      <c r="H23" s="30">
        <v>1993</v>
      </c>
      <c r="I23" s="45">
        <v>1301231</v>
      </c>
    </row>
    <row r="24" spans="2:9" ht="12.75">
      <c r="B24" s="42" t="s">
        <v>123</v>
      </c>
      <c r="C24" s="38">
        <v>1992</v>
      </c>
      <c r="D24" s="46">
        <v>1205515</v>
      </c>
      <c r="G24" s="42" t="s">
        <v>97</v>
      </c>
      <c r="H24" s="38">
        <v>1966</v>
      </c>
      <c r="I24" s="46">
        <v>1301074</v>
      </c>
    </row>
    <row r="26" spans="2:7" ht="12.75">
      <c r="B26" s="39" t="s">
        <v>33</v>
      </c>
      <c r="G26" s="39" t="s">
        <v>39</v>
      </c>
    </row>
    <row r="27" spans="2:9" ht="12.75">
      <c r="B27" s="34" t="s">
        <v>49</v>
      </c>
      <c r="C27" s="35">
        <v>1981</v>
      </c>
      <c r="D27" s="44">
        <v>1109035</v>
      </c>
      <c r="G27" s="34" t="s">
        <v>120</v>
      </c>
      <c r="H27" s="35">
        <v>1992</v>
      </c>
      <c r="I27" s="44">
        <v>1130146</v>
      </c>
    </row>
    <row r="28" spans="2:9" ht="12.75">
      <c r="B28" s="36" t="s">
        <v>50</v>
      </c>
      <c r="C28" s="30">
        <v>1984</v>
      </c>
      <c r="D28" s="45">
        <v>7030056</v>
      </c>
      <c r="G28" s="36" t="s">
        <v>121</v>
      </c>
      <c r="H28" s="30">
        <v>1992</v>
      </c>
      <c r="I28" s="45">
        <v>1603001</v>
      </c>
    </row>
    <row r="29" spans="2:9" ht="12.75">
      <c r="B29" s="36" t="s">
        <v>114</v>
      </c>
      <c r="C29" s="30">
        <v>1985</v>
      </c>
      <c r="D29" s="45">
        <v>1103277</v>
      </c>
      <c r="G29" s="36" t="s">
        <v>89</v>
      </c>
      <c r="H29" s="30">
        <v>1988</v>
      </c>
      <c r="I29" s="45">
        <v>1504050</v>
      </c>
    </row>
    <row r="30" spans="2:9" ht="12.75">
      <c r="B30" s="36" t="s">
        <v>51</v>
      </c>
      <c r="C30" s="30">
        <v>1982</v>
      </c>
      <c r="D30" s="45">
        <v>1138030</v>
      </c>
      <c r="G30" s="36" t="s">
        <v>90</v>
      </c>
      <c r="H30" s="30">
        <v>1994</v>
      </c>
      <c r="I30" s="45">
        <v>1130101</v>
      </c>
    </row>
    <row r="31" spans="2:9" ht="12.75">
      <c r="B31" s="36" t="s">
        <v>115</v>
      </c>
      <c r="C31" s="30">
        <v>1980</v>
      </c>
      <c r="D31" s="45">
        <v>7030054</v>
      </c>
      <c r="G31" s="36" t="s">
        <v>91</v>
      </c>
      <c r="H31" s="30">
        <v>1987</v>
      </c>
      <c r="I31" s="45">
        <v>1130166</v>
      </c>
    </row>
    <row r="32" spans="2:9" ht="12.75">
      <c r="B32" s="37" t="s">
        <v>52</v>
      </c>
      <c r="C32" s="38">
        <v>1974</v>
      </c>
      <c r="D32" s="46">
        <v>7030055</v>
      </c>
      <c r="G32" s="37" t="s">
        <v>92</v>
      </c>
      <c r="H32" s="38">
        <v>1991</v>
      </c>
      <c r="I32" s="46">
        <v>1602133</v>
      </c>
    </row>
    <row r="33" spans="2:7" ht="12.75">
      <c r="B33" s="33"/>
      <c r="G33" s="33"/>
    </row>
    <row r="34" spans="2:7" ht="12.75">
      <c r="B34" s="39" t="s">
        <v>3</v>
      </c>
      <c r="G34" s="39" t="s">
        <v>40</v>
      </c>
    </row>
    <row r="35" spans="2:9" ht="12.75">
      <c r="B35" s="34" t="s">
        <v>53</v>
      </c>
      <c r="C35" s="35">
        <v>1988</v>
      </c>
      <c r="D35" s="44">
        <v>1203487</v>
      </c>
      <c r="G35" s="34" t="s">
        <v>77</v>
      </c>
      <c r="H35" s="35">
        <v>1989</v>
      </c>
      <c r="I35" s="44">
        <v>1203490</v>
      </c>
    </row>
    <row r="36" spans="2:9" ht="12.75">
      <c r="B36" s="36" t="s">
        <v>54</v>
      </c>
      <c r="C36" s="30">
        <v>1988</v>
      </c>
      <c r="D36" s="45">
        <v>1203477</v>
      </c>
      <c r="G36" s="36" t="s">
        <v>78</v>
      </c>
      <c r="H36" s="30">
        <v>1990</v>
      </c>
      <c r="I36" s="45">
        <v>1203483</v>
      </c>
    </row>
    <row r="37" spans="2:9" ht="12.75">
      <c r="B37" s="36" t="s">
        <v>119</v>
      </c>
      <c r="C37" s="30">
        <v>1983</v>
      </c>
      <c r="D37" s="45">
        <v>2103488</v>
      </c>
      <c r="G37" s="36" t="s">
        <v>79</v>
      </c>
      <c r="H37" s="30">
        <v>1982</v>
      </c>
      <c r="I37" s="45">
        <v>1203448</v>
      </c>
    </row>
    <row r="38" spans="2:9" ht="12.75">
      <c r="B38" s="36" t="s">
        <v>55</v>
      </c>
      <c r="C38" s="30">
        <v>1984</v>
      </c>
      <c r="D38" s="45">
        <v>1105415</v>
      </c>
      <c r="G38" s="36" t="s">
        <v>80</v>
      </c>
      <c r="H38" s="30">
        <v>1991</v>
      </c>
      <c r="I38" s="45">
        <v>1203298</v>
      </c>
    </row>
    <row r="39" spans="2:9" ht="12.75">
      <c r="B39" s="36" t="s">
        <v>56</v>
      </c>
      <c r="C39" s="30">
        <v>1987</v>
      </c>
      <c r="D39" s="45">
        <v>2404369</v>
      </c>
      <c r="G39" s="36" t="s">
        <v>81</v>
      </c>
      <c r="H39" s="30">
        <v>1987</v>
      </c>
      <c r="I39" s="45">
        <v>1101998</v>
      </c>
    </row>
    <row r="40" spans="2:9" ht="12.75">
      <c r="B40" s="37" t="s">
        <v>57</v>
      </c>
      <c r="C40" s="38">
        <v>1989</v>
      </c>
      <c r="D40" s="46">
        <v>2404379</v>
      </c>
      <c r="G40" s="37" t="s">
        <v>82</v>
      </c>
      <c r="H40" s="38">
        <v>1993</v>
      </c>
      <c r="I40" s="46">
        <v>1203492</v>
      </c>
    </row>
    <row r="41" spans="2:7" ht="12.75">
      <c r="B41" s="33"/>
      <c r="G41" s="33"/>
    </row>
    <row r="42" spans="2:7" ht="12.75">
      <c r="B42" s="39" t="s">
        <v>35</v>
      </c>
      <c r="G42" s="39" t="s">
        <v>41</v>
      </c>
    </row>
    <row r="43" spans="2:9" ht="12.75">
      <c r="B43" s="40" t="s">
        <v>64</v>
      </c>
      <c r="C43" s="35">
        <v>1992</v>
      </c>
      <c r="D43" s="44">
        <v>1101229</v>
      </c>
      <c r="G43" s="40" t="s">
        <v>83</v>
      </c>
      <c r="H43" s="35">
        <v>1987</v>
      </c>
      <c r="I43" s="44">
        <v>1801134</v>
      </c>
    </row>
    <row r="44" spans="2:9" ht="12.75">
      <c r="B44" s="41" t="s">
        <v>65</v>
      </c>
      <c r="C44" s="30">
        <v>1994</v>
      </c>
      <c r="D44" s="45">
        <v>1101219</v>
      </c>
      <c r="G44" s="41" t="s">
        <v>84</v>
      </c>
      <c r="H44" s="30">
        <v>1989</v>
      </c>
      <c r="I44" s="45">
        <v>1801135</v>
      </c>
    </row>
    <row r="45" spans="2:9" ht="12.75">
      <c r="B45" s="41" t="s">
        <v>66</v>
      </c>
      <c r="C45" s="30">
        <v>1993</v>
      </c>
      <c r="D45" s="45">
        <v>1101267</v>
      </c>
      <c r="G45" s="41" t="s">
        <v>85</v>
      </c>
      <c r="H45" s="30">
        <v>1993</v>
      </c>
      <c r="I45" s="45">
        <v>1902186</v>
      </c>
    </row>
    <row r="46" spans="2:9" ht="12.75">
      <c r="B46" s="41" t="s">
        <v>67</v>
      </c>
      <c r="C46" s="30">
        <v>1990</v>
      </c>
      <c r="D46" s="45">
        <v>1101260</v>
      </c>
      <c r="G46" s="41" t="s">
        <v>86</v>
      </c>
      <c r="H46" s="30">
        <v>1992</v>
      </c>
      <c r="I46" s="45">
        <v>1902352</v>
      </c>
    </row>
    <row r="47" spans="2:9" ht="12.75">
      <c r="B47" s="41" t="s">
        <v>68</v>
      </c>
      <c r="C47" s="30">
        <v>1964</v>
      </c>
      <c r="D47" s="45">
        <v>1103262</v>
      </c>
      <c r="G47" s="41" t="s">
        <v>87</v>
      </c>
      <c r="H47" s="30">
        <v>1994</v>
      </c>
      <c r="I47" s="45">
        <v>1901352</v>
      </c>
    </row>
    <row r="48" spans="2:9" ht="12.75">
      <c r="B48" s="42" t="s">
        <v>69</v>
      </c>
      <c r="C48" s="38">
        <v>1995</v>
      </c>
      <c r="D48" s="46">
        <v>1101262</v>
      </c>
      <c r="G48" s="42" t="s">
        <v>88</v>
      </c>
      <c r="H48" s="38">
        <v>1992</v>
      </c>
      <c r="I48" s="46">
        <v>1902187</v>
      </c>
    </row>
    <row r="49" spans="2:7" ht="12.75">
      <c r="B49" s="32"/>
      <c r="G49" s="32"/>
    </row>
    <row r="50" spans="2:9" ht="12.75">
      <c r="B50" s="31"/>
      <c r="C50" s="31"/>
      <c r="D50" s="47"/>
      <c r="G50" s="31"/>
      <c r="H50" s="31"/>
      <c r="I50" s="47"/>
    </row>
    <row r="51" spans="2:9" ht="12.75">
      <c r="B51" s="31"/>
      <c r="C51" s="31"/>
      <c r="D51" s="47"/>
      <c r="G51" s="31"/>
      <c r="H51" s="31"/>
      <c r="I51" s="47"/>
    </row>
    <row r="52" spans="2:9" ht="12.75">
      <c r="B52" s="31"/>
      <c r="C52" s="31"/>
      <c r="D52" s="47"/>
      <c r="G52" s="31"/>
      <c r="H52" s="31"/>
      <c r="I52" s="47"/>
    </row>
    <row r="53" spans="2:9" ht="12.75">
      <c r="B53" s="31"/>
      <c r="C53" s="31"/>
      <c r="D53" s="47"/>
      <c r="G53" s="31"/>
      <c r="H53" s="31"/>
      <c r="I53" s="47"/>
    </row>
    <row r="54" spans="2:9" ht="12.75">
      <c r="B54" s="31"/>
      <c r="C54" s="31"/>
      <c r="D54" s="47"/>
      <c r="G54" s="31"/>
      <c r="H54" s="31"/>
      <c r="I54" s="47"/>
    </row>
    <row r="55" spans="2:9" ht="12.75">
      <c r="B55" s="31"/>
      <c r="C55" s="31"/>
      <c r="D55" s="47"/>
      <c r="G55" s="31"/>
      <c r="H55" s="31"/>
      <c r="I55" s="4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zoomScaleSheetLayoutView="75" workbookViewId="0" topLeftCell="A1">
      <selection activeCell="K29" sqref="K29"/>
    </sheetView>
  </sheetViews>
  <sheetFormatPr defaultColWidth="9.140625" defaultRowHeight="12.75"/>
  <cols>
    <col min="1" max="1" width="4.00390625" style="12" customWidth="1"/>
    <col min="2" max="2" width="12.28125" style="12" customWidth="1"/>
    <col min="3" max="8" width="4.00390625" style="12" customWidth="1"/>
    <col min="9" max="11" width="5.7109375" style="12" customWidth="1"/>
    <col min="12" max="12" width="3.421875" style="12" customWidth="1"/>
    <col min="13" max="16384" width="8.00390625" style="12" customWidth="1"/>
  </cols>
  <sheetData>
    <row r="1" ht="19.5">
      <c r="A1" s="10" t="s">
        <v>42</v>
      </c>
    </row>
    <row r="2" ht="18">
      <c r="A2" s="13" t="s">
        <v>31</v>
      </c>
    </row>
    <row r="3" ht="3" customHeight="1"/>
    <row r="4" spans="1:11" ht="10.5">
      <c r="A4" s="14"/>
      <c r="B4" s="14"/>
      <c r="C4" s="21">
        <v>1</v>
      </c>
      <c r="D4" s="21">
        <v>2</v>
      </c>
      <c r="E4" s="21">
        <v>3</v>
      </c>
      <c r="F4" s="21">
        <v>4</v>
      </c>
      <c r="G4" s="21">
        <v>5</v>
      </c>
      <c r="H4" s="21">
        <v>6</v>
      </c>
      <c r="I4" s="48" t="s">
        <v>109</v>
      </c>
      <c r="J4" s="48" t="s">
        <v>108</v>
      </c>
      <c r="K4" s="48" t="s">
        <v>110</v>
      </c>
    </row>
    <row r="5" spans="1:14" ht="15.75" customHeight="1">
      <c r="A5" s="14">
        <v>1</v>
      </c>
      <c r="B5" s="29" t="s">
        <v>32</v>
      </c>
      <c r="C5" s="25" t="s">
        <v>16</v>
      </c>
      <c r="D5" s="25">
        <v>1</v>
      </c>
      <c r="E5" s="25">
        <v>1</v>
      </c>
      <c r="F5" s="25">
        <v>1</v>
      </c>
      <c r="G5" s="25">
        <v>0</v>
      </c>
      <c r="H5" s="25">
        <v>0</v>
      </c>
      <c r="I5" s="14">
        <f aca="true" t="shared" si="0" ref="I5:I10">SUM(C5:H5)</f>
        <v>3</v>
      </c>
      <c r="J5" s="14">
        <f>SUMIF(RedGreen_Races!$E$5:$E$38,B5,RedGreen_Races!$F$5:$F$38)+SUMIF(RedGreen_Races!$H$5:$H$38,B5,RedGreen_Races!$I$5:$I$38)+SUMIF(RedGreen_Races!$K$5:$K$38,B5,RedGreen_Races!$L$5:$L$38)</f>
        <v>55</v>
      </c>
      <c r="K5" s="14">
        <v>2</v>
      </c>
      <c r="M5" s="12">
        <f>SUMIF(RedGreen_Races!$E$5:$E$38,B5,RedGreen_Races!$F$5:$F$38)+SUMIF(RedGreen_Races!$H$5:$H$38,B5,RedGreen_Races!$I$5:$I$38)+SUMIF(RedGreen_Races!$K$5:$K$38,B5,RedGreen_Races!$L$5:$L$38)</f>
        <v>55</v>
      </c>
      <c r="N5" s="12">
        <f>SUMIF(RedGreen_Races!$E$5:$E$38,B5,RedGreen_Races!$G$5:$G$38)+SUMIF(RedGreen_Races!$H$5:$H$38,B5,RedGreen_Races!$J$5:$J$38)+SUMIF(RedGreen_Races!$K$5:$K$38,B5,RedGreen_Races!$M$5:$M$38)</f>
        <v>3</v>
      </c>
    </row>
    <row r="6" spans="1:14" ht="15.75" customHeight="1">
      <c r="A6" s="14">
        <v>2</v>
      </c>
      <c r="B6" s="29" t="s">
        <v>4</v>
      </c>
      <c r="C6" s="26">
        <v>0</v>
      </c>
      <c r="D6" s="25" t="s">
        <v>16</v>
      </c>
      <c r="E6" s="25">
        <v>1</v>
      </c>
      <c r="F6" s="25">
        <v>1</v>
      </c>
      <c r="G6" s="25">
        <v>0</v>
      </c>
      <c r="H6" s="25">
        <v>1</v>
      </c>
      <c r="I6" s="14">
        <f t="shared" si="0"/>
        <v>3</v>
      </c>
      <c r="J6" s="14">
        <f>SUMIF(RedGreen_Races!$E$5:$E$38,B6,RedGreen_Races!$F$5:$F$38)+SUMIF(RedGreen_Races!$H$5:$H$38,B6,RedGreen_Races!$I$5:$I$38)+SUMIF(RedGreen_Races!$K$5:$K$38,B6,RedGreen_Races!$L$5:$L$38)</f>
        <v>52</v>
      </c>
      <c r="K6" s="14">
        <v>3</v>
      </c>
      <c r="M6" s="12">
        <f>SUMIF(RedGreen_Races!$E$5:$E$38,B6,RedGreen_Races!$F$5:$F$38)+SUMIF(RedGreen_Races!$H$5:$H$38,B6,RedGreen_Races!$I$5:$I$38)+SUMIF(RedGreen_Races!$K$5:$K$38,B6,RedGreen_Races!$L$5:$L$38)</f>
        <v>52</v>
      </c>
      <c r="N6" s="12">
        <f>SUMIF(RedGreen_Races!$E$5:$E$38,B6,RedGreen_Races!$G$5:$G$38)+SUMIF(RedGreen_Races!$H$5:$H$38,B6,RedGreen_Races!$J$5:$J$38)+SUMIF(RedGreen_Races!$K$5:$K$38,B6,RedGreen_Races!$M$5:$M$38)</f>
        <v>3</v>
      </c>
    </row>
    <row r="7" spans="1:14" ht="15.75" customHeight="1">
      <c r="A7" s="14">
        <v>3</v>
      </c>
      <c r="B7" s="29" t="s">
        <v>34</v>
      </c>
      <c r="C7" s="26">
        <v>0</v>
      </c>
      <c r="D7" s="26">
        <v>0</v>
      </c>
      <c r="E7" s="25" t="s">
        <v>16</v>
      </c>
      <c r="F7" s="25">
        <v>1</v>
      </c>
      <c r="G7" s="25">
        <v>0</v>
      </c>
      <c r="H7" s="25">
        <v>1</v>
      </c>
      <c r="I7" s="14">
        <f t="shared" si="0"/>
        <v>2</v>
      </c>
      <c r="J7" s="14">
        <f>SUMIF(RedGreen_Races!$E$5:$E$38,B7,RedGreen_Races!$F$5:$F$38)+SUMIF(RedGreen_Races!$H$5:$H$38,B7,RedGreen_Races!$I$5:$I$38)+SUMIF(RedGreen_Races!$K$5:$K$38,B7,RedGreen_Races!$L$5:$L$38)</f>
        <v>50</v>
      </c>
      <c r="K7" s="14">
        <v>4</v>
      </c>
      <c r="M7" s="12">
        <f>SUMIF(RedGreen_Races!$E$5:$E$38,B7,RedGreen_Races!$F$5:$F$38)+SUMIF(RedGreen_Races!$H$5:$H$38,B7,RedGreen_Races!$I$5:$I$38)+SUMIF(RedGreen_Races!$K$5:$K$38,B7,RedGreen_Races!$L$5:$L$38)</f>
        <v>50</v>
      </c>
      <c r="N7" s="12">
        <f>SUMIF(RedGreen_Races!$E$5:$E$38,B7,RedGreen_Races!$G$5:$G$38)+SUMIF(RedGreen_Races!$H$5:$H$38,B7,RedGreen_Races!$J$5:$J$38)+SUMIF(RedGreen_Races!$K$5:$K$38,B7,RedGreen_Races!$M$5:$M$38)</f>
        <v>2</v>
      </c>
    </row>
    <row r="8" spans="1:14" ht="15.75" customHeight="1">
      <c r="A8" s="14">
        <v>4</v>
      </c>
      <c r="B8" s="29" t="s">
        <v>33</v>
      </c>
      <c r="C8" s="26">
        <v>0</v>
      </c>
      <c r="D8" s="26">
        <v>0</v>
      </c>
      <c r="E8" s="26">
        <v>0</v>
      </c>
      <c r="F8" s="25" t="s">
        <v>16</v>
      </c>
      <c r="G8" s="25">
        <v>0</v>
      </c>
      <c r="H8" s="25">
        <v>0</v>
      </c>
      <c r="I8" s="14">
        <f t="shared" si="0"/>
        <v>0</v>
      </c>
      <c r="J8" s="14">
        <f>SUMIF(RedGreen_Races!$E$5:$E$38,B8,RedGreen_Races!$F$5:$F$38)+SUMIF(RedGreen_Races!$H$5:$H$38,B8,RedGreen_Races!$I$5:$I$38)+SUMIF(RedGreen_Races!$K$5:$K$38,B8,RedGreen_Races!$L$5:$L$38)</f>
        <v>71</v>
      </c>
      <c r="K8" s="14">
        <v>6</v>
      </c>
      <c r="M8" s="12">
        <f>SUMIF(RedGreen_Races!$E$5:$E$38,B8,RedGreen_Races!$F$5:$F$38)+SUMIF(RedGreen_Races!$H$5:$H$38,B8,RedGreen_Races!$I$5:$I$38)+SUMIF(RedGreen_Races!$K$5:$K$38,B8,RedGreen_Races!$L$5:$L$38)</f>
        <v>71</v>
      </c>
      <c r="N8" s="12">
        <f>SUMIF(RedGreen_Races!$E$5:$E$38,B8,RedGreen_Races!$G$5:$G$38)+SUMIF(RedGreen_Races!$H$5:$H$38,B8,RedGreen_Races!$J$5:$J$38)+SUMIF(RedGreen_Races!$K$5:$K$38,B8,RedGreen_Races!$M$5:$M$38)</f>
        <v>0</v>
      </c>
    </row>
    <row r="9" spans="1:14" ht="15.75" customHeight="1">
      <c r="A9" s="14">
        <v>5</v>
      </c>
      <c r="B9" s="29" t="s">
        <v>3</v>
      </c>
      <c r="C9" s="26">
        <v>1</v>
      </c>
      <c r="D9" s="26">
        <v>1</v>
      </c>
      <c r="E9" s="26">
        <v>1</v>
      </c>
      <c r="F9" s="26">
        <v>1</v>
      </c>
      <c r="G9" s="25" t="s">
        <v>16</v>
      </c>
      <c r="H9" s="25">
        <v>1</v>
      </c>
      <c r="I9" s="14">
        <f t="shared" si="0"/>
        <v>5</v>
      </c>
      <c r="J9" s="14">
        <f>SUMIF(RedGreen_Races!$E$5:$E$38,B9,RedGreen_Races!$F$5:$F$38)+SUMIF(RedGreen_Races!$H$5:$H$38,B9,RedGreen_Races!$I$5:$I$38)+SUMIF(RedGreen_Races!$K$5:$K$38,B9,RedGreen_Races!$L$5:$L$38)</f>
        <v>33</v>
      </c>
      <c r="K9" s="14">
        <v>1</v>
      </c>
      <c r="M9" s="12">
        <f>SUMIF(RedGreen_Races!$E$5:$E$38,B9,RedGreen_Races!$F$5:$F$38)+SUMIF(RedGreen_Races!$H$5:$H$38,B9,RedGreen_Races!$I$5:$I$38)+SUMIF(RedGreen_Races!$K$5:$K$38,B9,RedGreen_Races!$L$5:$L$38)</f>
        <v>33</v>
      </c>
      <c r="N9" s="12">
        <f>SUMIF(RedGreen_Races!$E$5:$E$38,B9,RedGreen_Races!$G$5:$G$38)+SUMIF(RedGreen_Races!$H$5:$H$38,B9,RedGreen_Races!$J$5:$J$38)+SUMIF(RedGreen_Races!$K$5:$K$38,B9,RedGreen_Races!$M$5:$M$38)</f>
        <v>5</v>
      </c>
    </row>
    <row r="10" spans="1:14" ht="15.75" customHeight="1">
      <c r="A10" s="14">
        <v>6</v>
      </c>
      <c r="B10" s="29" t="s">
        <v>35</v>
      </c>
      <c r="C10" s="26">
        <v>1</v>
      </c>
      <c r="D10" s="26">
        <v>0</v>
      </c>
      <c r="E10" s="26">
        <v>0</v>
      </c>
      <c r="F10" s="26">
        <v>1</v>
      </c>
      <c r="G10" s="26">
        <v>0</v>
      </c>
      <c r="H10" s="25" t="s">
        <v>16</v>
      </c>
      <c r="I10" s="14">
        <f t="shared" si="0"/>
        <v>2</v>
      </c>
      <c r="J10" s="14">
        <f>SUMIF(RedGreen_Races!$E$5:$E$38,B10,RedGreen_Races!$F$5:$F$38)+SUMIF(RedGreen_Races!$H$5:$H$38,B10,RedGreen_Races!$I$5:$I$38)+SUMIF(RedGreen_Races!$K$5:$K$38,B10,RedGreen_Races!$L$5:$L$38)</f>
        <v>54</v>
      </c>
      <c r="K10" s="14">
        <v>5</v>
      </c>
      <c r="M10" s="12">
        <f>SUMIF(RedGreen_Races!$E$5:$E$38,B10,RedGreen_Races!$F$5:$F$38)+SUMIF(RedGreen_Races!$H$5:$H$38,B10,RedGreen_Races!$I$5:$I$38)+SUMIF(RedGreen_Races!$K$5:$K$38,B10,RedGreen_Races!$L$5:$L$38)</f>
        <v>54</v>
      </c>
      <c r="N10" s="12">
        <f>SUMIF(RedGreen_Races!$E$5:$E$38,B10,RedGreen_Races!$G$5:$G$38)+SUMIF(RedGreen_Races!$H$5:$H$38,B10,RedGreen_Races!$J$5:$J$38)+SUMIF(RedGreen_Races!$K$5:$K$38,B10,RedGreen_Races!$M$5:$M$38)</f>
        <v>2</v>
      </c>
    </row>
    <row r="11" ht="15.75" customHeight="1"/>
    <row r="12" ht="18">
      <c r="A12" s="13" t="s">
        <v>36</v>
      </c>
    </row>
    <row r="13" ht="3" customHeight="1"/>
    <row r="14" spans="1:11" ht="10.5">
      <c r="A14" s="14"/>
      <c r="B14" s="14"/>
      <c r="C14" s="21">
        <v>1</v>
      </c>
      <c r="D14" s="21">
        <v>2</v>
      </c>
      <c r="E14" s="21">
        <v>3</v>
      </c>
      <c r="F14" s="21">
        <v>4</v>
      </c>
      <c r="G14" s="21">
        <v>5</v>
      </c>
      <c r="H14" s="21">
        <v>6</v>
      </c>
      <c r="I14" s="48" t="s">
        <v>109</v>
      </c>
      <c r="J14" s="48" t="s">
        <v>108</v>
      </c>
      <c r="K14" s="48" t="s">
        <v>110</v>
      </c>
    </row>
    <row r="15" spans="1:14" ht="15.75" customHeight="1">
      <c r="A15" s="14">
        <v>1</v>
      </c>
      <c r="B15" s="29" t="s">
        <v>5</v>
      </c>
      <c r="C15" s="25" t="s">
        <v>16</v>
      </c>
      <c r="D15" s="25">
        <v>1</v>
      </c>
      <c r="E15" s="25">
        <v>1</v>
      </c>
      <c r="F15" s="25">
        <v>1</v>
      </c>
      <c r="G15" s="25">
        <v>0</v>
      </c>
      <c r="H15" s="25">
        <v>1</v>
      </c>
      <c r="I15" s="14">
        <f aca="true" t="shared" si="1" ref="I15:I20">SUM(C15:H15)</f>
        <v>4</v>
      </c>
      <c r="J15" s="14">
        <f>SUMIF(RedGreen_Races!$E$5:$E$38,B15,RedGreen_Races!$F$5:$F$38)+SUMIF(RedGreen_Races!$H$5:$H$38,B15,RedGreen_Races!$I$5:$I$38)+SUMIF(RedGreen_Races!$K$5:$K$38,B15,RedGreen_Races!$L$5:$L$38)</f>
        <v>47</v>
      </c>
      <c r="K15" s="14">
        <v>1</v>
      </c>
      <c r="M15" s="12">
        <f>SUMIF(RedGreen_Races!$E$5:$E$38,B15,RedGreen_Races!$F$5:$F$38)+SUMIF(RedGreen_Races!$H$5:$H$38,B15,RedGreen_Races!$I$5:$I$38)+SUMIF(RedGreen_Races!$K$5:$K$38,B15,RedGreen_Races!$L$5:$L$38)</f>
        <v>47</v>
      </c>
      <c r="N15" s="12">
        <f>SUMIF(RedGreen_Races!$E$5:$E$38,B15,RedGreen_Races!$G$5:$G$38)+SUMIF(RedGreen_Races!$H$5:$H$38,B15,RedGreen_Races!$J$5:$J$38)+SUMIF(RedGreen_Races!$K$5:$K$38,B15,RedGreen_Races!$M$5:$M$38)</f>
        <v>4</v>
      </c>
    </row>
    <row r="16" spans="1:14" ht="15.75" customHeight="1">
      <c r="A16" s="14">
        <v>2</v>
      </c>
      <c r="B16" s="29" t="s">
        <v>37</v>
      </c>
      <c r="C16" s="26">
        <v>0</v>
      </c>
      <c r="D16" s="25" t="s">
        <v>16</v>
      </c>
      <c r="E16" s="25">
        <v>1</v>
      </c>
      <c r="F16" s="25">
        <v>0</v>
      </c>
      <c r="G16" s="25">
        <v>1</v>
      </c>
      <c r="H16" s="25">
        <v>1</v>
      </c>
      <c r="I16" s="14">
        <f t="shared" si="1"/>
        <v>3</v>
      </c>
      <c r="J16" s="14">
        <f>SUMIF(RedGreen_Races!$E$5:$E$38,B16,RedGreen_Races!$F$5:$F$38)+SUMIF(RedGreen_Races!$H$5:$H$38,B16,RedGreen_Races!$I$5:$I$38)+SUMIF(RedGreen_Races!$K$5:$K$38,B16,RedGreen_Races!$L$5:$L$38)</f>
        <v>50</v>
      </c>
      <c r="K16" s="14">
        <v>3</v>
      </c>
      <c r="M16" s="12">
        <f>SUMIF(RedGreen_Races!$E$5:$E$38,B16,RedGreen_Races!$F$5:$F$38)+SUMIF(RedGreen_Races!$H$5:$H$38,B16,RedGreen_Races!$I$5:$I$38)+SUMIF(RedGreen_Races!$K$5:$K$38,B16,RedGreen_Races!$L$5:$L$38)</f>
        <v>50</v>
      </c>
      <c r="N16" s="12">
        <f>SUMIF(RedGreen_Races!$E$5:$E$38,B16,RedGreen_Races!$G$5:$G$38)+SUMIF(RedGreen_Races!$H$5:$H$38,B16,RedGreen_Races!$J$5:$J$38)+SUMIF(RedGreen_Races!$K$5:$K$38,B16,RedGreen_Races!$M$5:$M$38)</f>
        <v>3</v>
      </c>
    </row>
    <row r="17" spans="1:14" ht="15.75" customHeight="1">
      <c r="A17" s="14">
        <v>3</v>
      </c>
      <c r="B17" s="29" t="s">
        <v>38</v>
      </c>
      <c r="C17" s="26">
        <v>0</v>
      </c>
      <c r="D17" s="26">
        <v>0</v>
      </c>
      <c r="E17" s="25" t="s">
        <v>16</v>
      </c>
      <c r="F17" s="25">
        <v>0</v>
      </c>
      <c r="G17" s="25">
        <v>1</v>
      </c>
      <c r="H17" s="25">
        <v>0</v>
      </c>
      <c r="I17" s="14">
        <f t="shared" si="1"/>
        <v>1</v>
      </c>
      <c r="J17" s="14">
        <f>SUMIF(RedGreen_Races!$E$5:$E$38,B17,RedGreen_Races!$F$5:$F$38)+SUMIF(RedGreen_Races!$H$5:$H$38,B17,RedGreen_Races!$I$5:$I$38)+SUMIF(RedGreen_Races!$K$5:$K$38,B17,RedGreen_Races!$L$5:$L$38)</f>
        <v>58</v>
      </c>
      <c r="K17" s="14">
        <v>6</v>
      </c>
      <c r="M17" s="12">
        <f>SUMIF(RedGreen_Races!$E$5:$E$38,B17,RedGreen_Races!$F$5:$F$38)+SUMIF(RedGreen_Races!$H$5:$H$38,B17,RedGreen_Races!$I$5:$I$38)+SUMIF(RedGreen_Races!$K$5:$K$38,B17,RedGreen_Races!$L$5:$L$38)</f>
        <v>58</v>
      </c>
      <c r="N17" s="12">
        <f>SUMIF(RedGreen_Races!$E$5:$E$38,B17,RedGreen_Races!$G$5:$G$38)+SUMIF(RedGreen_Races!$H$5:$H$38,B17,RedGreen_Races!$J$5:$J$38)+SUMIF(RedGreen_Races!$K$5:$K$38,B17,RedGreen_Races!$M$5:$M$38)</f>
        <v>1</v>
      </c>
    </row>
    <row r="18" spans="1:14" ht="15.75" customHeight="1">
      <c r="A18" s="14">
        <v>4</v>
      </c>
      <c r="B18" s="29" t="s">
        <v>39</v>
      </c>
      <c r="C18" s="26">
        <v>0</v>
      </c>
      <c r="D18" s="26">
        <v>1</v>
      </c>
      <c r="E18" s="26">
        <v>1</v>
      </c>
      <c r="F18" s="25" t="s">
        <v>16</v>
      </c>
      <c r="G18" s="25">
        <v>1</v>
      </c>
      <c r="H18" s="25">
        <v>0</v>
      </c>
      <c r="I18" s="14">
        <f t="shared" si="1"/>
        <v>3</v>
      </c>
      <c r="J18" s="14">
        <f>SUMIF(RedGreen_Races!$E$5:$E$38,B18,RedGreen_Races!$F$5:$F$38)+SUMIF(RedGreen_Races!$H$5:$H$38,B18,RedGreen_Races!$I$5:$I$38)+SUMIF(RedGreen_Races!$K$5:$K$38,B18,RedGreen_Races!$L$5:$L$38)</f>
        <v>53</v>
      </c>
      <c r="K18" s="14">
        <v>2</v>
      </c>
      <c r="M18" s="12">
        <f>SUMIF(RedGreen_Races!$E$5:$E$38,B18,RedGreen_Races!$F$5:$F$38)+SUMIF(RedGreen_Races!$H$5:$H$38,B18,RedGreen_Races!$I$5:$I$38)+SUMIF(RedGreen_Races!$K$5:$K$38,B18,RedGreen_Races!$L$5:$L$38)</f>
        <v>53</v>
      </c>
      <c r="N18" s="12">
        <f>SUMIF(RedGreen_Races!$E$5:$E$38,B18,RedGreen_Races!$G$5:$G$38)+SUMIF(RedGreen_Races!$H$5:$H$38,B18,RedGreen_Races!$J$5:$J$38)+SUMIF(RedGreen_Races!$K$5:$K$38,B18,RedGreen_Races!$M$5:$M$38)</f>
        <v>3</v>
      </c>
    </row>
    <row r="19" spans="1:14" ht="15.75" customHeight="1">
      <c r="A19" s="14">
        <v>5</v>
      </c>
      <c r="B19" s="29" t="s">
        <v>40</v>
      </c>
      <c r="C19" s="26">
        <v>1</v>
      </c>
      <c r="D19" s="26">
        <v>0</v>
      </c>
      <c r="E19" s="26">
        <v>0</v>
      </c>
      <c r="F19" s="26">
        <v>0</v>
      </c>
      <c r="G19" s="25" t="s">
        <v>16</v>
      </c>
      <c r="H19" s="25">
        <v>1</v>
      </c>
      <c r="I19" s="14">
        <f t="shared" si="1"/>
        <v>2</v>
      </c>
      <c r="J19" s="14">
        <f>SUMIF(RedGreen_Races!$E$5:$E$38,B19,RedGreen_Races!$F$5:$F$38)+SUMIF(RedGreen_Races!$H$5:$H$38,B19,RedGreen_Races!$I$5:$I$38)+SUMIF(RedGreen_Races!$K$5:$K$38,B19,RedGreen_Races!$L$5:$L$38)</f>
        <v>53</v>
      </c>
      <c r="K19" s="14">
        <v>4</v>
      </c>
      <c r="M19" s="12">
        <f>SUMIF(RedGreen_Races!$E$5:$E$38,B19,RedGreen_Races!$F$5:$F$38)+SUMIF(RedGreen_Races!$H$5:$H$38,B19,RedGreen_Races!$I$5:$I$38)+SUMIF(RedGreen_Races!$K$5:$K$38,B19,RedGreen_Races!$L$5:$L$38)</f>
        <v>53</v>
      </c>
      <c r="N19" s="12">
        <f>SUMIF(RedGreen_Races!$E$5:$E$38,B19,RedGreen_Races!$G$5:$G$38)+SUMIF(RedGreen_Races!$H$5:$H$38,B19,RedGreen_Races!$J$5:$J$38)+SUMIF(RedGreen_Races!$K$5:$K$38,B19,RedGreen_Races!$M$5:$M$38)</f>
        <v>2</v>
      </c>
    </row>
    <row r="20" spans="1:14" ht="15.75" customHeight="1">
      <c r="A20" s="14">
        <v>6</v>
      </c>
      <c r="B20" s="29" t="s">
        <v>41</v>
      </c>
      <c r="C20" s="26">
        <v>0</v>
      </c>
      <c r="D20" s="26">
        <v>0</v>
      </c>
      <c r="E20" s="26">
        <v>1</v>
      </c>
      <c r="F20" s="26">
        <v>1</v>
      </c>
      <c r="G20" s="26">
        <v>0</v>
      </c>
      <c r="H20" s="25" t="s">
        <v>16</v>
      </c>
      <c r="I20" s="14">
        <f t="shared" si="1"/>
        <v>2</v>
      </c>
      <c r="J20" s="14">
        <f>SUMIF(RedGreen_Races!$E$5:$E$38,B20,RedGreen_Races!$F$5:$F$38)+SUMIF(RedGreen_Races!$H$5:$H$38,B20,RedGreen_Races!$I$5:$I$38)+SUMIF(RedGreen_Races!$K$5:$K$38,B20,RedGreen_Races!$L$5:$L$38)</f>
        <v>54</v>
      </c>
      <c r="K20" s="14">
        <v>5</v>
      </c>
      <c r="M20" s="12">
        <f>SUMIF(RedGreen_Races!$E$5:$E$38,B20,RedGreen_Races!$F$5:$F$38)+SUMIF(RedGreen_Races!$H$5:$H$38,B20,RedGreen_Races!$I$5:$I$38)+SUMIF(RedGreen_Races!$K$5:$K$38,B20,RedGreen_Races!$L$5:$L$38)</f>
        <v>54</v>
      </c>
      <c r="N20" s="12">
        <f>SUMIF(RedGreen_Races!$E$5:$E$38,B20,RedGreen_Races!$G$5:$G$38)+SUMIF(RedGreen_Races!$H$5:$H$38,B20,RedGreen_Races!$J$5:$J$38)+SUMIF(RedGreen_Races!$K$5:$K$38,B20,RedGreen_Races!$M$5:$M$38)</f>
        <v>2</v>
      </c>
    </row>
    <row r="21" ht="15.75" customHeight="1"/>
    <row r="22" ht="18">
      <c r="A22" s="13" t="s">
        <v>43</v>
      </c>
    </row>
    <row r="23" ht="3" customHeight="1"/>
    <row r="24" spans="1:11" ht="10.5">
      <c r="A24" s="14"/>
      <c r="B24" s="14"/>
      <c r="C24" s="21">
        <v>1</v>
      </c>
      <c r="D24" s="21">
        <v>2</v>
      </c>
      <c r="E24" s="21">
        <v>3</v>
      </c>
      <c r="F24" s="21">
        <v>4</v>
      </c>
      <c r="G24" s="21"/>
      <c r="H24" s="21"/>
      <c r="I24" s="48" t="s">
        <v>109</v>
      </c>
      <c r="J24" s="48" t="s">
        <v>108</v>
      </c>
      <c r="K24" s="48" t="s">
        <v>110</v>
      </c>
    </row>
    <row r="25" spans="1:14" ht="15.75" customHeight="1">
      <c r="A25" s="14">
        <v>1</v>
      </c>
      <c r="B25" s="29" t="s">
        <v>3</v>
      </c>
      <c r="C25" s="25" t="s">
        <v>16</v>
      </c>
      <c r="D25" s="25">
        <v>1</v>
      </c>
      <c r="E25" s="25">
        <v>0</v>
      </c>
      <c r="F25" s="25">
        <v>1</v>
      </c>
      <c r="G25" s="25"/>
      <c r="H25" s="25"/>
      <c r="I25" s="14">
        <f>SUM(C25:H25)</f>
        <v>2</v>
      </c>
      <c r="J25" s="14">
        <f>SUMIF(RedGreen_Races!$E$45:$E$50,B25,RedGreen_Races!$F$45:$F$50)+SUMIF(RedGreen_Races!$H$45:$H$50,B25,RedGreen_Races!$I$45:$I$50)+SUMIF(RedGreen_Races!$K$45:$K$50,B25,RedGreen_Races!$L$45:$L$50)</f>
        <v>0</v>
      </c>
      <c r="K25" s="14">
        <v>2</v>
      </c>
      <c r="M25" s="12">
        <f>SUMIF(RedGreen_Races!$E$45:$E$50,B25,RedGreen_Races!$F$45:$F$50)+SUMIF(RedGreen_Races!$H$45:$H$50,B25,RedGreen_Races!$I$45:$I$50)+SUMIF(RedGreen_Races!$K$45:$K$50,B25,RedGreen_Races!$L$45:$L$50)</f>
        <v>0</v>
      </c>
      <c r="N25" s="12">
        <f>SUMIF(RedGreen_Races!$E$45:$E$50,B25,RedGreen_Races!$G$45:$G$50)+SUMIF(RedGreen_Races!$H$45:$H$50,B25,RedGreen_Races!$J$45:$J$50)+SUMIF(RedGreen_Races!$K$45:$K$50,B25,RedGreen_Races!$M$45:$M$50)</f>
        <v>2</v>
      </c>
    </row>
    <row r="26" spans="1:14" ht="15.75" customHeight="1">
      <c r="A26" s="14">
        <v>2</v>
      </c>
      <c r="B26" s="29" t="s">
        <v>32</v>
      </c>
      <c r="C26" s="26">
        <v>0</v>
      </c>
      <c r="D26" s="25" t="s">
        <v>16</v>
      </c>
      <c r="E26" s="25">
        <v>0</v>
      </c>
      <c r="F26" s="25">
        <v>1</v>
      </c>
      <c r="G26" s="25"/>
      <c r="H26" s="25"/>
      <c r="I26" s="14">
        <f>SUM(C26:H26)</f>
        <v>1</v>
      </c>
      <c r="J26" s="14">
        <f>SUMIF(RedGreen_Races!$E$45:$E$50,B26,RedGreen_Races!$F$45:$F$50)+SUMIF(RedGreen_Races!$H$45:$H$50,B26,RedGreen_Races!$I$45:$I$50)+SUMIF(RedGreen_Races!$K$45:$K$50,B26,RedGreen_Races!$L$45:$L$50)</f>
        <v>0</v>
      </c>
      <c r="K26" s="14">
        <v>3</v>
      </c>
      <c r="M26" s="12">
        <f>SUMIF(RedGreen_Races!$E$45:$E$50,B26,RedGreen_Races!$F$45:$F$50)+SUMIF(RedGreen_Races!$H$45:$H$50,B26,RedGreen_Races!$I$45:$I$50)+SUMIF(RedGreen_Races!$K$45:$K$50,B26,RedGreen_Races!$L$45:$L$50)</f>
        <v>0</v>
      </c>
      <c r="N26" s="12">
        <f>SUMIF(RedGreen_Races!$E$45:$E$50,B26,RedGreen_Races!$G$45:$G$50)+SUMIF(RedGreen_Races!$H$45:$H$50,B26,RedGreen_Races!$J$45:$J$50)+SUMIF(RedGreen_Races!$K$45:$K$50,B26,RedGreen_Races!$M$45:$M$50)</f>
        <v>1</v>
      </c>
    </row>
    <row r="27" spans="1:14" ht="15.75" customHeight="1">
      <c r="A27" s="14">
        <v>3</v>
      </c>
      <c r="B27" s="29" t="s">
        <v>5</v>
      </c>
      <c r="C27" s="26">
        <v>1</v>
      </c>
      <c r="D27" s="26">
        <v>1</v>
      </c>
      <c r="E27" s="25" t="s">
        <v>16</v>
      </c>
      <c r="F27" s="25">
        <v>1</v>
      </c>
      <c r="G27" s="25"/>
      <c r="H27" s="25"/>
      <c r="I27" s="14">
        <f>SUM(C27:H27)</f>
        <v>3</v>
      </c>
      <c r="J27" s="14">
        <f>SUMIF(RedGreen_Races!$E$45:$E$50,B27,RedGreen_Races!$F$45:$F$50)+SUMIF(RedGreen_Races!$H$45:$H$50,B27,RedGreen_Races!$I$45:$I$50)+SUMIF(RedGreen_Races!$K$45:$K$50,B27,RedGreen_Races!$L$45:$L$50)</f>
        <v>0</v>
      </c>
      <c r="K27" s="14">
        <v>1</v>
      </c>
      <c r="M27" s="12">
        <f>SUMIF(RedGreen_Races!$E$45:$E$50,B27,RedGreen_Races!$F$45:$F$50)+SUMIF(RedGreen_Races!$H$45:$H$50,B27,RedGreen_Races!$I$45:$I$50)+SUMIF(RedGreen_Races!$K$45:$K$50,B27,RedGreen_Races!$L$45:$L$50)</f>
        <v>0</v>
      </c>
      <c r="N27" s="12">
        <f>SUMIF(RedGreen_Races!$E$45:$E$50,B27,RedGreen_Races!$G$45:$G$50)+SUMIF(RedGreen_Races!$H$45:$H$50,B27,RedGreen_Races!$J$45:$J$50)+SUMIF(RedGreen_Races!$K$45:$K$50,B27,RedGreen_Races!$M$45:$M$50)</f>
        <v>3</v>
      </c>
    </row>
    <row r="28" spans="1:14" ht="15.75" customHeight="1">
      <c r="A28" s="14">
        <v>4</v>
      </c>
      <c r="B28" s="29" t="s">
        <v>39</v>
      </c>
      <c r="C28" s="26">
        <v>0</v>
      </c>
      <c r="D28" s="26">
        <v>0</v>
      </c>
      <c r="E28" s="26">
        <v>0</v>
      </c>
      <c r="F28" s="25" t="s">
        <v>16</v>
      </c>
      <c r="G28" s="25"/>
      <c r="H28" s="25"/>
      <c r="I28" s="14">
        <f>SUM(C28:H28)</f>
        <v>0</v>
      </c>
      <c r="J28" s="14">
        <f>SUMIF(RedGreen_Races!$E$45:$E$50,B28,RedGreen_Races!$F$45:$F$50)+SUMIF(RedGreen_Races!$H$45:$H$50,B28,RedGreen_Races!$I$45:$I$50)+SUMIF(RedGreen_Races!$K$45:$K$50,B28,RedGreen_Races!$L$45:$L$50)</f>
        <v>0</v>
      </c>
      <c r="K28" s="14">
        <v>4</v>
      </c>
      <c r="M28" s="12">
        <f>SUMIF(RedGreen_Races!$E$45:$E$50,B28,RedGreen_Races!$F$45:$F$50)+SUMIF(RedGreen_Races!$H$45:$H$50,B28,RedGreen_Races!$I$45:$I$50)+SUMIF(RedGreen_Races!$K$45:$K$50,B28,RedGreen_Races!$L$45:$L$50)</f>
        <v>0</v>
      </c>
      <c r="N28" s="12">
        <f>SUMIF(RedGreen_Races!$E$45:$E$50,B28,RedGreen_Races!$G$45:$G$50)+SUMIF(RedGreen_Races!$H$45:$H$50,B28,RedGreen_Races!$J$45:$J$50)+SUMIF(RedGreen_Races!$K$45:$K$50,B28,RedGreen_Races!$M$45:$M$50)</f>
        <v>0</v>
      </c>
    </row>
    <row r="29" ht="15.75" customHeight="1"/>
    <row r="30" ht="15.75" customHeight="1"/>
    <row r="31" ht="15.75" customHeight="1">
      <c r="A31" s="55" t="s">
        <v>111</v>
      </c>
    </row>
    <row r="32" ht="4.5" customHeight="1"/>
    <row r="33" spans="1:4" ht="14.25" customHeight="1">
      <c r="A33" s="56"/>
      <c r="B33" s="56" t="s">
        <v>112</v>
      </c>
      <c r="C33" s="57" t="s">
        <v>109</v>
      </c>
      <c r="D33" s="57" t="s">
        <v>108</v>
      </c>
    </row>
    <row r="34" spans="1:4" ht="15.75" customHeight="1">
      <c r="A34" s="5">
        <v>1</v>
      </c>
      <c r="B34" s="58" t="s">
        <v>3</v>
      </c>
      <c r="C34" s="5">
        <f>SUMIF(RedGreen_Races!$E$5:$E$38,B34,RedGreen_Races!$G$5:$G$38)+SUMIF(RedGreen_Races!$H$5:$H$38,B34,RedGreen_Races!$J$5:$J$38)+SUMIF(RedGreen_Races!$K$5:$K$38,B34,RedGreen_Races!$M$5:$M$38)</f>
        <v>5</v>
      </c>
      <c r="D34" s="5">
        <f>SUMIF(RedGreen_Races!$E$5:$E$38,B34,RedGreen_Races!$F$5:$F$38)+SUMIF(RedGreen_Races!$H$5:$H$38,B34,RedGreen_Races!$I$5:$I$38)+SUMIF(RedGreen_Races!$K$5:$K$38,B34,RedGreen_Races!$L$5:$L$38)</f>
        <v>33</v>
      </c>
    </row>
    <row r="35" spans="1:4" ht="15.75" customHeight="1">
      <c r="A35" s="5">
        <v>2</v>
      </c>
      <c r="B35" s="58" t="s">
        <v>5</v>
      </c>
      <c r="C35" s="5">
        <f>SUMIF(RedGreen_Races!$E$5:$E$38,B35,RedGreen_Races!$G$5:$G$38)+SUMIF(RedGreen_Races!$H$5:$H$38,B35,RedGreen_Races!$J$5:$J$38)+SUMIF(RedGreen_Races!$K$5:$K$38,B35,RedGreen_Races!$M$5:$M$38)</f>
        <v>4</v>
      </c>
      <c r="D35" s="5">
        <f>SUMIF(RedGreen_Races!$E$5:$E$38,B35,RedGreen_Races!$F$5:$F$38)+SUMIF(RedGreen_Races!$H$5:$H$38,B35,RedGreen_Races!$I$5:$I$38)+SUMIF(RedGreen_Races!$K$5:$K$38,B35,RedGreen_Races!$L$5:$L$38)</f>
        <v>47</v>
      </c>
    </row>
    <row r="36" spans="1:4" ht="15.75" customHeight="1">
      <c r="A36" s="5">
        <v>3</v>
      </c>
      <c r="B36" s="58" t="s">
        <v>39</v>
      </c>
      <c r="C36" s="5">
        <f>SUMIF(RedGreen_Races!$E$5:$E$38,B36,RedGreen_Races!$G$5:$G$38)+SUMIF(RedGreen_Races!$H$5:$H$38,B36,RedGreen_Races!$J$5:$J$38)+SUMIF(RedGreen_Races!$K$5:$K$38,B36,RedGreen_Races!$M$5:$M$38)</f>
        <v>3</v>
      </c>
      <c r="D36" s="5">
        <f>SUMIF(RedGreen_Races!$E$5:$E$38,B36,RedGreen_Races!$F$5:$F$38)+SUMIF(RedGreen_Races!$H$5:$H$38,B36,RedGreen_Races!$I$5:$I$38)+SUMIF(RedGreen_Races!$K$5:$K$38,B36,RedGreen_Races!$L$5:$L$38)</f>
        <v>53</v>
      </c>
    </row>
    <row r="37" spans="1:4" ht="15.75" customHeight="1" thickBot="1">
      <c r="A37" s="51">
        <v>4</v>
      </c>
      <c r="B37" s="52" t="s">
        <v>32</v>
      </c>
      <c r="C37" s="51">
        <f>SUMIF(RedGreen_Races!$E$5:$E$38,B37,RedGreen_Races!$G$5:$G$38)+SUMIF(RedGreen_Races!$H$5:$H$38,B37,RedGreen_Races!$J$5:$J$38)+SUMIF(RedGreen_Races!$K$5:$K$38,B37,RedGreen_Races!$M$5:$M$38)</f>
        <v>3</v>
      </c>
      <c r="D37" s="51">
        <f>SUMIF(RedGreen_Races!$E$5:$E$38,B37,RedGreen_Races!$F$5:$F$38)+SUMIF(RedGreen_Races!$H$5:$H$38,B37,RedGreen_Races!$I$5:$I$38)+SUMIF(RedGreen_Races!$K$5:$K$38,B37,RedGreen_Races!$L$5:$L$38)</f>
        <v>55</v>
      </c>
    </row>
    <row r="38" spans="1:4" ht="13.5" thickTop="1">
      <c r="A38" s="49">
        <v>5</v>
      </c>
      <c r="B38" s="59" t="s">
        <v>37</v>
      </c>
      <c r="C38" s="49">
        <f>SUMIF(RedGreen_Races!$E$5:$E$38,B38,RedGreen_Races!$G$5:$G$38)+SUMIF(RedGreen_Races!$H$5:$H$38,B38,RedGreen_Races!$J$5:$J$38)+SUMIF(RedGreen_Races!$K$5:$K$38,B38,RedGreen_Races!$M$5:$M$38)</f>
        <v>3</v>
      </c>
      <c r="D38" s="49">
        <f>SUMIF(RedGreen_Races!$E$5:$E$38,B38,RedGreen_Races!$F$5:$F$38)+SUMIF(RedGreen_Races!$H$5:$H$38,B38,RedGreen_Races!$I$5:$I$38)+SUMIF(RedGreen_Races!$K$5:$K$38,B38,RedGreen_Races!$L$5:$L$38)</f>
        <v>50</v>
      </c>
    </row>
    <row r="39" spans="1:4" ht="15.75" customHeight="1">
      <c r="A39" s="5">
        <v>6</v>
      </c>
      <c r="B39" s="58" t="s">
        <v>4</v>
      </c>
      <c r="C39" s="5">
        <f>SUMIF(RedGreen_Races!$E$5:$E$38,B39,RedGreen_Races!$G$5:$G$38)+SUMIF(RedGreen_Races!$H$5:$H$38,B39,RedGreen_Races!$J$5:$J$38)+SUMIF(RedGreen_Races!$K$5:$K$38,B39,RedGreen_Races!$M$5:$M$38)</f>
        <v>3</v>
      </c>
      <c r="D39" s="5">
        <f>SUMIF(RedGreen_Races!$E$5:$E$38,B39,RedGreen_Races!$F$5:$F$38)+SUMIF(RedGreen_Races!$H$5:$H$38,B39,RedGreen_Races!$I$5:$I$38)+SUMIF(RedGreen_Races!$K$5:$K$38,B39,RedGreen_Races!$L$5:$L$38)</f>
        <v>52</v>
      </c>
    </row>
    <row r="40" spans="1:4" ht="15.75" customHeight="1">
      <c r="A40" s="5">
        <v>7</v>
      </c>
      <c r="B40" s="58" t="s">
        <v>34</v>
      </c>
      <c r="C40" s="5">
        <f>SUMIF(RedGreen_Races!$E$5:$E$38,B40,RedGreen_Races!$G$5:$G$38)+SUMIF(RedGreen_Races!$H$5:$H$38,B40,RedGreen_Races!$J$5:$J$38)+SUMIF(RedGreen_Races!$K$5:$K$38,B40,RedGreen_Races!$M$5:$M$38)</f>
        <v>2</v>
      </c>
      <c r="D40" s="5">
        <f>SUMIF(RedGreen_Races!$E$5:$E$38,B40,RedGreen_Races!$F$5:$F$38)+SUMIF(RedGreen_Races!$H$5:$H$38,B40,RedGreen_Races!$I$5:$I$38)+SUMIF(RedGreen_Races!$K$5:$K$38,B40,RedGreen_Races!$L$5:$L$38)</f>
        <v>50</v>
      </c>
    </row>
    <row r="41" spans="1:4" ht="15.75" customHeight="1">
      <c r="A41" s="5">
        <v>8</v>
      </c>
      <c r="B41" s="58" t="s">
        <v>40</v>
      </c>
      <c r="C41" s="5">
        <f>SUMIF(RedGreen_Races!$E$5:$E$38,B41,RedGreen_Races!$G$5:$G$38)+SUMIF(RedGreen_Races!$H$5:$H$38,B41,RedGreen_Races!$J$5:$J$38)+SUMIF(RedGreen_Races!$K$5:$K$38,B41,RedGreen_Races!$M$5:$M$38)</f>
        <v>2</v>
      </c>
      <c r="D41" s="5">
        <f>SUMIF(RedGreen_Races!$E$5:$E$38,B41,RedGreen_Races!$F$5:$F$38)+SUMIF(RedGreen_Races!$H$5:$H$38,B41,RedGreen_Races!$I$5:$I$38)+SUMIF(RedGreen_Races!$K$5:$K$38,B41,RedGreen_Races!$L$5:$L$38)</f>
        <v>53</v>
      </c>
    </row>
    <row r="42" spans="1:4" ht="15.75" customHeight="1">
      <c r="A42" s="5">
        <v>9</v>
      </c>
      <c r="B42" s="58" t="s">
        <v>41</v>
      </c>
      <c r="C42" s="5">
        <f>SUMIF(RedGreen_Races!$E$5:$E$38,B42,RedGreen_Races!$G$5:$G$38)+SUMIF(RedGreen_Races!$H$5:$H$38,B42,RedGreen_Races!$J$5:$J$38)+SUMIF(RedGreen_Races!$K$5:$K$38,B42,RedGreen_Races!$M$5:$M$38)</f>
        <v>2</v>
      </c>
      <c r="D42" s="5">
        <f>SUMIF(RedGreen_Races!$E$5:$E$38,B42,RedGreen_Races!$F$5:$F$38)+SUMIF(RedGreen_Races!$H$5:$H$38,B42,RedGreen_Races!$I$5:$I$38)+SUMIF(RedGreen_Races!$K$5:$K$38,B42,RedGreen_Races!$L$5:$L$38)</f>
        <v>54</v>
      </c>
    </row>
    <row r="43" spans="1:4" ht="15.75" customHeight="1">
      <c r="A43" s="5">
        <v>10</v>
      </c>
      <c r="B43" s="58" t="s">
        <v>35</v>
      </c>
      <c r="C43" s="5">
        <f>SUMIF(RedGreen_Races!$E$5:$E$38,B43,RedGreen_Races!$G$5:$G$38)+SUMIF(RedGreen_Races!$H$5:$H$38,B43,RedGreen_Races!$J$5:$J$38)+SUMIF(RedGreen_Races!$K$5:$K$38,B43,RedGreen_Races!$M$5:$M$38)</f>
        <v>2</v>
      </c>
      <c r="D43" s="5">
        <f>SUMIF(RedGreen_Races!$E$5:$E$38,B43,RedGreen_Races!$F$5:$F$38)+SUMIF(RedGreen_Races!$H$5:$H$38,B43,RedGreen_Races!$I$5:$I$38)+SUMIF(RedGreen_Races!$K$5:$K$38,B43,RedGreen_Races!$L$5:$L$38)</f>
        <v>54</v>
      </c>
    </row>
    <row r="44" spans="1:4" ht="15.75" customHeight="1">
      <c r="A44" s="5">
        <v>11</v>
      </c>
      <c r="B44" s="58" t="s">
        <v>38</v>
      </c>
      <c r="C44" s="5">
        <f>SUMIF(RedGreen_Races!$E$5:$E$38,B44,RedGreen_Races!$G$5:$G$38)+SUMIF(RedGreen_Races!$H$5:$H$38,B44,RedGreen_Races!$J$5:$J$38)+SUMIF(RedGreen_Races!$K$5:$K$38,B44,RedGreen_Races!$M$5:$M$38)</f>
        <v>1</v>
      </c>
      <c r="D44" s="5">
        <f>SUMIF(RedGreen_Races!$E$5:$E$38,B44,RedGreen_Races!$F$5:$F$38)+SUMIF(RedGreen_Races!$H$5:$H$38,B44,RedGreen_Races!$I$5:$I$38)+SUMIF(RedGreen_Races!$K$5:$K$38,B44,RedGreen_Races!$L$5:$L$38)</f>
        <v>58</v>
      </c>
    </row>
    <row r="45" spans="1:4" ht="15.75" customHeight="1">
      <c r="A45" s="5">
        <v>12</v>
      </c>
      <c r="B45" s="58" t="s">
        <v>33</v>
      </c>
      <c r="C45" s="5">
        <f>SUMIF(RedGreen_Races!$E$5:$E$38,B45,RedGreen_Races!$G$5:$G$38)+SUMIF(RedGreen_Races!$H$5:$H$38,B45,RedGreen_Races!$J$5:$J$38)+SUMIF(RedGreen_Races!$K$5:$K$38,B45,RedGreen_Races!$M$5:$M$38)</f>
        <v>0</v>
      </c>
      <c r="D45" s="5">
        <f>SUMIF(RedGreen_Races!$E$5:$E$38,B45,RedGreen_Races!$F$5:$F$38)+SUMIF(RedGreen_Races!$H$5:$H$38,B45,RedGreen_Races!$I$5:$I$38)+SUMIF(RedGreen_Races!$K$5:$K$38,B45,RedGreen_Races!$L$5:$L$38)</f>
        <v>71</v>
      </c>
    </row>
    <row r="46" ht="15.75" customHeight="1"/>
    <row r="47" ht="15.75" customHeight="1"/>
  </sheetData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1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4.8515625" style="12" customWidth="1"/>
    <col min="2" max="3" width="2.8515625" style="11" hidden="1" customWidth="1"/>
    <col min="4" max="4" width="3.00390625" style="11" hidden="1" customWidth="1"/>
    <col min="5" max="5" width="12.28125" style="12" customWidth="1"/>
    <col min="6" max="7" width="4.57421875" style="12" customWidth="1"/>
    <col min="8" max="8" width="12.28125" style="12" customWidth="1"/>
    <col min="9" max="10" width="4.57421875" style="12" customWidth="1"/>
    <col min="11" max="11" width="12.28125" style="12" customWidth="1"/>
    <col min="12" max="13" width="4.57421875" style="12" customWidth="1"/>
    <col min="14" max="14" width="2.57421875" style="12" customWidth="1"/>
    <col min="15" max="15" width="3.421875" style="12" customWidth="1"/>
    <col min="16" max="16384" width="8.00390625" style="12" customWidth="1"/>
  </cols>
  <sheetData>
    <row r="1" ht="19.5">
      <c r="A1" s="10" t="s">
        <v>42</v>
      </c>
    </row>
    <row r="2" ht="18">
      <c r="A2" s="13" t="s">
        <v>31</v>
      </c>
    </row>
    <row r="3" ht="3" customHeight="1"/>
    <row r="4" spans="1:13" ht="10.5">
      <c r="A4" s="14" t="s">
        <v>6</v>
      </c>
      <c r="B4" s="15" t="s">
        <v>7</v>
      </c>
      <c r="C4" s="17" t="s">
        <v>11</v>
      </c>
      <c r="D4" s="19" t="s">
        <v>13</v>
      </c>
      <c r="E4" s="16" t="s">
        <v>8</v>
      </c>
      <c r="F4" s="16" t="s">
        <v>9</v>
      </c>
      <c r="G4" s="16" t="s">
        <v>10</v>
      </c>
      <c r="H4" s="18" t="s">
        <v>12</v>
      </c>
      <c r="I4" s="18" t="s">
        <v>9</v>
      </c>
      <c r="J4" s="18" t="s">
        <v>10</v>
      </c>
      <c r="K4" s="20" t="s">
        <v>14</v>
      </c>
      <c r="L4" s="20" t="s">
        <v>9</v>
      </c>
      <c r="M4" s="20" t="s">
        <v>10</v>
      </c>
    </row>
    <row r="5" spans="1:16" ht="15.75" customHeight="1">
      <c r="A5" s="14" t="s">
        <v>15</v>
      </c>
      <c r="B5" s="22">
        <v>1</v>
      </c>
      <c r="C5" s="22">
        <v>2</v>
      </c>
      <c r="D5" s="22"/>
      <c r="E5" s="14" t="str">
        <f aca="true" t="shared" si="0" ref="E5:E19">IF(B5&gt;0,INDEX(Red,B5,2),"x")</f>
        <v>Cadet team Brno</v>
      </c>
      <c r="F5" s="23">
        <v>9</v>
      </c>
      <c r="G5" s="24">
        <v>1</v>
      </c>
      <c r="H5" s="14" t="str">
        <f aca="true" t="shared" si="1" ref="H5:H19">IF(C5&gt;0,INDEX(Red,C5,2),"x")</f>
        <v>YC Cere A</v>
      </c>
      <c r="I5" s="23">
        <v>12</v>
      </c>
      <c r="J5" s="24">
        <v>0</v>
      </c>
      <c r="K5" s="14" t="str">
        <f aca="true" t="shared" si="2" ref="K5:K19">IF(D5&gt;0,INDEX(Red,D5,2),"x")</f>
        <v>x</v>
      </c>
      <c r="L5" s="23"/>
      <c r="M5" s="24"/>
      <c r="P5" s="12">
        <f>F5+I5+L5</f>
        <v>21</v>
      </c>
    </row>
    <row r="6" spans="1:16" ht="15.75" customHeight="1">
      <c r="A6" s="14" t="s">
        <v>17</v>
      </c>
      <c r="B6" s="22"/>
      <c r="C6" s="22">
        <v>2</v>
      </c>
      <c r="D6" s="22">
        <v>3</v>
      </c>
      <c r="E6" s="14" t="str">
        <f t="shared" si="0"/>
        <v>x</v>
      </c>
      <c r="F6" s="23"/>
      <c r="G6" s="24"/>
      <c r="H6" s="14" t="str">
        <f t="shared" si="1"/>
        <v>YC Cere A</v>
      </c>
      <c r="I6" s="23">
        <v>9</v>
      </c>
      <c r="J6" s="24">
        <v>1</v>
      </c>
      <c r="K6" s="14" t="str">
        <f t="shared" si="2"/>
        <v>YC Cere SCM</v>
      </c>
      <c r="L6" s="23">
        <v>12</v>
      </c>
      <c r="M6" s="24">
        <v>0</v>
      </c>
      <c r="P6" s="12">
        <f aca="true" t="shared" si="3" ref="P6:P38">F6+I6+L6</f>
        <v>21</v>
      </c>
    </row>
    <row r="7" spans="1:16" ht="15.75" customHeight="1">
      <c r="A7" s="14" t="s">
        <v>18</v>
      </c>
      <c r="B7" s="22">
        <v>4</v>
      </c>
      <c r="C7" s="22"/>
      <c r="D7" s="22">
        <v>3</v>
      </c>
      <c r="E7" s="14" t="str">
        <f t="shared" si="0"/>
        <v>Extempore</v>
      </c>
      <c r="F7" s="23">
        <v>15</v>
      </c>
      <c r="G7" s="24">
        <v>0</v>
      </c>
      <c r="H7" s="14" t="str">
        <f t="shared" si="1"/>
        <v>x</v>
      </c>
      <c r="I7" s="23"/>
      <c r="J7" s="24"/>
      <c r="K7" s="14" t="str">
        <f t="shared" si="2"/>
        <v>YC Cere SCM</v>
      </c>
      <c r="L7" s="23">
        <v>6</v>
      </c>
      <c r="M7" s="24">
        <v>1</v>
      </c>
      <c r="P7" s="12">
        <f t="shared" si="3"/>
        <v>21</v>
      </c>
    </row>
    <row r="8" spans="1:16" ht="15.75" customHeight="1">
      <c r="A8" s="14" t="s">
        <v>19</v>
      </c>
      <c r="B8" s="22">
        <v>4</v>
      </c>
      <c r="C8" s="22">
        <v>5</v>
      </c>
      <c r="D8" s="22"/>
      <c r="E8" s="14" t="str">
        <f t="shared" si="0"/>
        <v>Extempore</v>
      </c>
      <c r="F8" s="23">
        <v>15</v>
      </c>
      <c r="G8" s="24">
        <v>0</v>
      </c>
      <c r="H8" s="14" t="str">
        <f t="shared" si="1"/>
        <v>SCM A</v>
      </c>
      <c r="I8" s="23">
        <v>6</v>
      </c>
      <c r="J8" s="24">
        <v>1</v>
      </c>
      <c r="K8" s="14" t="str">
        <f t="shared" si="2"/>
        <v>x</v>
      </c>
      <c r="L8" s="23"/>
      <c r="M8" s="24"/>
      <c r="P8" s="12">
        <f t="shared" si="3"/>
        <v>21</v>
      </c>
    </row>
    <row r="9" spans="1:16" ht="15.75" customHeight="1">
      <c r="A9" s="14" t="s">
        <v>20</v>
      </c>
      <c r="B9" s="22"/>
      <c r="C9" s="22">
        <v>5</v>
      </c>
      <c r="D9" s="22">
        <v>6</v>
      </c>
      <c r="E9" s="14" t="str">
        <f t="shared" si="0"/>
        <v>x</v>
      </c>
      <c r="F9" s="23"/>
      <c r="G9" s="24"/>
      <c r="H9" s="14" t="str">
        <f t="shared" si="1"/>
        <v>SCM A</v>
      </c>
      <c r="I9" s="23">
        <v>6</v>
      </c>
      <c r="J9" s="24">
        <v>1</v>
      </c>
      <c r="K9" s="14" t="str">
        <f t="shared" si="2"/>
        <v>Smarties</v>
      </c>
      <c r="L9" s="23">
        <v>15</v>
      </c>
      <c r="M9" s="24">
        <v>0</v>
      </c>
      <c r="P9" s="12">
        <f t="shared" si="3"/>
        <v>21</v>
      </c>
    </row>
    <row r="10" spans="1:16" ht="15.75" customHeight="1">
      <c r="A10" s="14" t="s">
        <v>21</v>
      </c>
      <c r="B10" s="22">
        <v>1</v>
      </c>
      <c r="C10" s="22"/>
      <c r="D10" s="22">
        <v>6</v>
      </c>
      <c r="E10" s="14" t="str">
        <f t="shared" si="0"/>
        <v>Cadet team Brno</v>
      </c>
      <c r="F10" s="23">
        <v>15</v>
      </c>
      <c r="G10" s="24">
        <v>0</v>
      </c>
      <c r="H10" s="14" t="str">
        <f t="shared" si="1"/>
        <v>x</v>
      </c>
      <c r="I10" s="23"/>
      <c r="J10" s="24"/>
      <c r="K10" s="14" t="str">
        <f t="shared" si="2"/>
        <v>Smarties</v>
      </c>
      <c r="L10" s="23">
        <v>6</v>
      </c>
      <c r="M10" s="24">
        <v>1</v>
      </c>
      <c r="P10" s="12">
        <f t="shared" si="3"/>
        <v>21</v>
      </c>
    </row>
    <row r="11" spans="1:16" ht="15.75" customHeight="1">
      <c r="A11" s="14" t="s">
        <v>22</v>
      </c>
      <c r="B11" s="22">
        <v>1</v>
      </c>
      <c r="C11" s="22">
        <v>3</v>
      </c>
      <c r="D11" s="22"/>
      <c r="E11" s="14" t="str">
        <f t="shared" si="0"/>
        <v>Cadet team Brno</v>
      </c>
      <c r="F11" s="23">
        <v>10</v>
      </c>
      <c r="G11" s="24">
        <v>1</v>
      </c>
      <c r="H11" s="14" t="str">
        <f t="shared" si="1"/>
        <v>YC Cere SCM</v>
      </c>
      <c r="I11" s="23">
        <v>11</v>
      </c>
      <c r="J11" s="24">
        <v>0</v>
      </c>
      <c r="K11" s="14" t="str">
        <f t="shared" si="2"/>
        <v>x</v>
      </c>
      <c r="L11" s="23"/>
      <c r="M11" s="24"/>
      <c r="P11" s="12">
        <f t="shared" si="3"/>
        <v>21</v>
      </c>
    </row>
    <row r="12" spans="1:16" ht="15.75" customHeight="1">
      <c r="A12" s="14" t="s">
        <v>23</v>
      </c>
      <c r="B12" s="22"/>
      <c r="C12" s="22">
        <v>3</v>
      </c>
      <c r="D12" s="22">
        <v>5</v>
      </c>
      <c r="E12" s="14" t="str">
        <f t="shared" si="0"/>
        <v>x</v>
      </c>
      <c r="F12" s="23"/>
      <c r="G12" s="24"/>
      <c r="H12" s="14" t="str">
        <f t="shared" si="1"/>
        <v>YC Cere SCM</v>
      </c>
      <c r="I12" s="23">
        <v>12</v>
      </c>
      <c r="J12" s="24">
        <v>0</v>
      </c>
      <c r="K12" s="14" t="str">
        <f t="shared" si="2"/>
        <v>SCM A</v>
      </c>
      <c r="L12" s="23">
        <v>9</v>
      </c>
      <c r="M12" s="24">
        <v>1</v>
      </c>
      <c r="P12" s="12">
        <f t="shared" si="3"/>
        <v>21</v>
      </c>
    </row>
    <row r="13" spans="1:16" ht="15.75" customHeight="1">
      <c r="A13" s="14" t="s">
        <v>24</v>
      </c>
      <c r="B13" s="22">
        <v>2</v>
      </c>
      <c r="C13" s="22"/>
      <c r="D13" s="22">
        <v>5</v>
      </c>
      <c r="E13" s="14" t="str">
        <f t="shared" si="0"/>
        <v>YC Cere A</v>
      </c>
      <c r="F13" s="23">
        <v>15</v>
      </c>
      <c r="G13" s="24">
        <v>0</v>
      </c>
      <c r="H13" s="14" t="str">
        <f t="shared" si="1"/>
        <v>x</v>
      </c>
      <c r="I13" s="23"/>
      <c r="J13" s="24"/>
      <c r="K13" s="14" t="str">
        <f t="shared" si="2"/>
        <v>SCM A</v>
      </c>
      <c r="L13" s="23">
        <v>6</v>
      </c>
      <c r="M13" s="24">
        <v>1</v>
      </c>
      <c r="P13" s="12">
        <f t="shared" si="3"/>
        <v>21</v>
      </c>
    </row>
    <row r="14" spans="1:16" ht="15.75" customHeight="1">
      <c r="A14" s="14" t="s">
        <v>25</v>
      </c>
      <c r="B14" s="22">
        <v>2</v>
      </c>
      <c r="C14" s="22">
        <v>6</v>
      </c>
      <c r="D14" s="22"/>
      <c r="E14" s="14" t="str">
        <f t="shared" si="0"/>
        <v>YC Cere A</v>
      </c>
      <c r="F14" s="23">
        <v>8</v>
      </c>
      <c r="G14" s="24">
        <v>1</v>
      </c>
      <c r="H14" s="14" t="str">
        <f t="shared" si="1"/>
        <v>Smarties</v>
      </c>
      <c r="I14" s="23">
        <v>13</v>
      </c>
      <c r="J14" s="24">
        <v>0</v>
      </c>
      <c r="K14" s="14" t="str">
        <f t="shared" si="2"/>
        <v>x</v>
      </c>
      <c r="L14" s="23"/>
      <c r="M14" s="24"/>
      <c r="P14" s="12">
        <f t="shared" si="3"/>
        <v>21</v>
      </c>
    </row>
    <row r="15" spans="1:16" ht="15.75" customHeight="1">
      <c r="A15" s="14" t="s">
        <v>26</v>
      </c>
      <c r="B15" s="22"/>
      <c r="C15" s="22">
        <v>6</v>
      </c>
      <c r="D15" s="22">
        <v>3</v>
      </c>
      <c r="E15" s="14" t="str">
        <f t="shared" si="0"/>
        <v>x</v>
      </c>
      <c r="F15" s="23"/>
      <c r="G15" s="24"/>
      <c r="H15" s="14" t="str">
        <f t="shared" si="1"/>
        <v>Smarties</v>
      </c>
      <c r="I15" s="23">
        <v>12</v>
      </c>
      <c r="J15" s="24">
        <v>0</v>
      </c>
      <c r="K15" s="14" t="str">
        <f t="shared" si="2"/>
        <v>YC Cere SCM</v>
      </c>
      <c r="L15" s="23">
        <v>9</v>
      </c>
      <c r="M15" s="24">
        <v>1</v>
      </c>
      <c r="P15" s="12">
        <f t="shared" si="3"/>
        <v>21</v>
      </c>
    </row>
    <row r="16" spans="1:16" ht="15.75" customHeight="1">
      <c r="A16" s="14" t="s">
        <v>27</v>
      </c>
      <c r="B16" s="22">
        <v>4</v>
      </c>
      <c r="C16" s="22">
        <v>6</v>
      </c>
      <c r="D16" s="22"/>
      <c r="E16" s="14" t="str">
        <f t="shared" si="0"/>
        <v>Extempore</v>
      </c>
      <c r="F16" s="23">
        <v>13</v>
      </c>
      <c r="G16" s="24">
        <v>0</v>
      </c>
      <c r="H16" s="14" t="str">
        <f t="shared" si="1"/>
        <v>Smarties</v>
      </c>
      <c r="I16" s="23">
        <v>8</v>
      </c>
      <c r="J16" s="24">
        <v>1</v>
      </c>
      <c r="K16" s="14" t="str">
        <f t="shared" si="2"/>
        <v>x</v>
      </c>
      <c r="L16" s="23"/>
      <c r="M16" s="24"/>
      <c r="P16" s="12">
        <f t="shared" si="3"/>
        <v>21</v>
      </c>
    </row>
    <row r="17" spans="1:16" ht="15.75" customHeight="1">
      <c r="A17" s="14" t="s">
        <v>28</v>
      </c>
      <c r="B17" s="22">
        <v>4</v>
      </c>
      <c r="C17" s="22"/>
      <c r="D17" s="22">
        <v>2</v>
      </c>
      <c r="E17" s="14" t="str">
        <f t="shared" si="0"/>
        <v>Extempore</v>
      </c>
      <c r="F17" s="23">
        <v>13</v>
      </c>
      <c r="G17" s="24">
        <v>0</v>
      </c>
      <c r="H17" s="14" t="str">
        <f t="shared" si="1"/>
        <v>x</v>
      </c>
      <c r="I17" s="23"/>
      <c r="J17" s="24"/>
      <c r="K17" s="14" t="str">
        <f t="shared" si="2"/>
        <v>YC Cere A</v>
      </c>
      <c r="L17" s="23">
        <v>8</v>
      </c>
      <c r="M17" s="24">
        <v>1</v>
      </c>
      <c r="P17" s="12">
        <f t="shared" si="3"/>
        <v>21</v>
      </c>
    </row>
    <row r="18" spans="1:16" ht="15.75" customHeight="1">
      <c r="A18" s="14" t="s">
        <v>29</v>
      </c>
      <c r="B18" s="22">
        <v>4</v>
      </c>
      <c r="C18" s="22">
        <v>1</v>
      </c>
      <c r="D18" s="22"/>
      <c r="E18" s="14" t="str">
        <f t="shared" si="0"/>
        <v>Extempore</v>
      </c>
      <c r="F18" s="23">
        <v>15</v>
      </c>
      <c r="G18" s="24">
        <v>0</v>
      </c>
      <c r="H18" s="14" t="str">
        <f t="shared" si="1"/>
        <v>Cadet team Brno</v>
      </c>
      <c r="I18" s="23">
        <v>6</v>
      </c>
      <c r="J18" s="24">
        <v>1</v>
      </c>
      <c r="K18" s="14" t="str">
        <f t="shared" si="2"/>
        <v>x</v>
      </c>
      <c r="L18" s="23"/>
      <c r="M18" s="24"/>
      <c r="P18" s="12">
        <f t="shared" si="3"/>
        <v>21</v>
      </c>
    </row>
    <row r="19" spans="1:16" ht="15.75" customHeight="1">
      <c r="A19" s="14" t="s">
        <v>30</v>
      </c>
      <c r="B19" s="22"/>
      <c r="C19" s="22">
        <v>1</v>
      </c>
      <c r="D19" s="22">
        <v>5</v>
      </c>
      <c r="E19" s="14" t="str">
        <f t="shared" si="0"/>
        <v>x</v>
      </c>
      <c r="F19" s="23"/>
      <c r="G19" s="24"/>
      <c r="H19" s="14" t="str">
        <f t="shared" si="1"/>
        <v>Cadet team Brno</v>
      </c>
      <c r="I19" s="23">
        <v>15</v>
      </c>
      <c r="J19" s="24">
        <v>0</v>
      </c>
      <c r="K19" s="14" t="str">
        <f t="shared" si="2"/>
        <v>SCM A</v>
      </c>
      <c r="L19" s="23">
        <v>6</v>
      </c>
      <c r="M19" s="24">
        <v>1</v>
      </c>
      <c r="P19" s="12">
        <f t="shared" si="3"/>
        <v>21</v>
      </c>
    </row>
    <row r="20" spans="1:13" ht="10.5">
      <c r="A20" s="27"/>
      <c r="E20" s="27"/>
      <c r="F20" s="27"/>
      <c r="G20" s="27"/>
      <c r="H20" s="27"/>
      <c r="I20" s="27"/>
      <c r="J20" s="27"/>
      <c r="K20" s="27"/>
      <c r="L20" s="27"/>
      <c r="M20" s="27"/>
    </row>
    <row r="21" ht="18">
      <c r="A21" s="13" t="s">
        <v>36</v>
      </c>
    </row>
    <row r="22" ht="3" customHeight="1"/>
    <row r="23" spans="1:13" ht="10.5">
      <c r="A23" s="14" t="s">
        <v>6</v>
      </c>
      <c r="B23" s="15" t="s">
        <v>7</v>
      </c>
      <c r="C23" s="17" t="s">
        <v>11</v>
      </c>
      <c r="D23" s="19" t="s">
        <v>13</v>
      </c>
      <c r="E23" s="16" t="s">
        <v>8</v>
      </c>
      <c r="F23" s="16" t="s">
        <v>9</v>
      </c>
      <c r="G23" s="16" t="s">
        <v>10</v>
      </c>
      <c r="H23" s="18" t="s">
        <v>12</v>
      </c>
      <c r="I23" s="18" t="s">
        <v>9</v>
      </c>
      <c r="J23" s="18" t="s">
        <v>10</v>
      </c>
      <c r="K23" s="20" t="s">
        <v>14</v>
      </c>
      <c r="L23" s="20" t="s">
        <v>9</v>
      </c>
      <c r="M23" s="20" t="s">
        <v>10</v>
      </c>
    </row>
    <row r="24" spans="1:16" ht="15.75" customHeight="1">
      <c r="A24" s="14" t="s">
        <v>15</v>
      </c>
      <c r="B24" s="22">
        <v>1</v>
      </c>
      <c r="C24" s="22">
        <v>2</v>
      </c>
      <c r="D24" s="22"/>
      <c r="E24" s="14" t="str">
        <f aca="true" t="shared" si="4" ref="E24:E38">IF(B24&gt;0,INDEX(green,B24,2),"x")</f>
        <v>Jameson Drive</v>
      </c>
      <c r="F24" s="23">
        <v>8</v>
      </c>
      <c r="G24" s="24">
        <v>1</v>
      </c>
      <c r="H24" s="14" t="str">
        <f aca="true" t="shared" si="5" ref="H24:H38">IF(C24&gt;0,INDEX(green,C24,2),"x")</f>
        <v>Čoučouriedky</v>
      </c>
      <c r="I24" s="23">
        <v>13</v>
      </c>
      <c r="J24" s="24">
        <v>0</v>
      </c>
      <c r="K24" s="14" t="str">
        <f aca="true" t="shared" si="6" ref="K24:K38">IF(D24&gt;0,INDEX(green,D24,2),"x")</f>
        <v>x</v>
      </c>
      <c r="L24" s="23"/>
      <c r="M24" s="24"/>
      <c r="P24" s="12">
        <f t="shared" si="3"/>
        <v>21</v>
      </c>
    </row>
    <row r="25" spans="1:16" ht="15.75" customHeight="1">
      <c r="A25" s="14" t="s">
        <v>17</v>
      </c>
      <c r="B25" s="22"/>
      <c r="C25" s="22">
        <v>2</v>
      </c>
      <c r="D25" s="22">
        <v>3</v>
      </c>
      <c r="E25" s="14" t="str">
        <f t="shared" si="4"/>
        <v>x</v>
      </c>
      <c r="F25" s="23"/>
      <c r="G25" s="24"/>
      <c r="H25" s="14" t="str">
        <f t="shared" si="5"/>
        <v>Čoučouriedky</v>
      </c>
      <c r="I25" s="23">
        <v>7</v>
      </c>
      <c r="J25" s="24">
        <v>1</v>
      </c>
      <c r="K25" s="14" t="str">
        <f t="shared" si="6"/>
        <v>Venca team</v>
      </c>
      <c r="L25" s="23">
        <v>14</v>
      </c>
      <c r="M25" s="24">
        <v>0</v>
      </c>
      <c r="P25" s="12">
        <f t="shared" si="3"/>
        <v>21</v>
      </c>
    </row>
    <row r="26" spans="1:16" ht="15.75" customHeight="1">
      <c r="A26" s="14" t="s">
        <v>18</v>
      </c>
      <c r="B26" s="22">
        <v>4</v>
      </c>
      <c r="C26" s="22"/>
      <c r="D26" s="22">
        <v>3</v>
      </c>
      <c r="E26" s="14" t="str">
        <f t="shared" si="4"/>
        <v>Team Maier</v>
      </c>
      <c r="F26" s="23">
        <v>9</v>
      </c>
      <c r="G26" s="24">
        <v>1</v>
      </c>
      <c r="H26" s="14" t="str">
        <f t="shared" si="5"/>
        <v>x</v>
      </c>
      <c r="I26" s="23"/>
      <c r="J26" s="24"/>
      <c r="K26" s="14" t="str">
        <f t="shared" si="6"/>
        <v>Venca team</v>
      </c>
      <c r="L26" s="23">
        <v>12</v>
      </c>
      <c r="M26" s="24">
        <v>0</v>
      </c>
      <c r="P26" s="12">
        <f t="shared" si="3"/>
        <v>21</v>
      </c>
    </row>
    <row r="27" spans="1:16" ht="15.75" customHeight="1">
      <c r="A27" s="14" t="s">
        <v>19</v>
      </c>
      <c r="B27" s="22">
        <v>4</v>
      </c>
      <c r="C27" s="22">
        <v>5</v>
      </c>
      <c r="D27" s="22"/>
      <c r="E27" s="14" t="str">
        <f t="shared" si="4"/>
        <v>Team Maier</v>
      </c>
      <c r="F27" s="23">
        <v>10</v>
      </c>
      <c r="G27" s="24">
        <v>1</v>
      </c>
      <c r="H27" s="14" t="str">
        <f t="shared" si="5"/>
        <v>CXXX</v>
      </c>
      <c r="I27" s="23">
        <v>11</v>
      </c>
      <c r="J27" s="24">
        <v>0</v>
      </c>
      <c r="K27" s="14" t="str">
        <f t="shared" si="6"/>
        <v>x</v>
      </c>
      <c r="L27" s="23"/>
      <c r="M27" s="24"/>
      <c r="P27" s="12">
        <f t="shared" si="3"/>
        <v>21</v>
      </c>
    </row>
    <row r="28" spans="1:16" ht="15.75" customHeight="1">
      <c r="A28" s="14" t="s">
        <v>20</v>
      </c>
      <c r="B28" s="22"/>
      <c r="C28" s="22">
        <v>5</v>
      </c>
      <c r="D28" s="22">
        <v>6</v>
      </c>
      <c r="E28" s="14" t="str">
        <f t="shared" si="4"/>
        <v>x</v>
      </c>
      <c r="F28" s="23"/>
      <c r="G28" s="24"/>
      <c r="H28" s="14" t="str">
        <f t="shared" si="5"/>
        <v>CXXX</v>
      </c>
      <c r="I28" s="23">
        <v>9</v>
      </c>
      <c r="J28" s="24">
        <v>1</v>
      </c>
      <c r="K28" s="14" t="str">
        <f t="shared" si="6"/>
        <v>SCM B</v>
      </c>
      <c r="L28" s="23">
        <v>12</v>
      </c>
      <c r="M28" s="24">
        <v>0</v>
      </c>
      <c r="P28" s="12">
        <f t="shared" si="3"/>
        <v>21</v>
      </c>
    </row>
    <row r="29" spans="1:16" ht="15.75" customHeight="1">
      <c r="A29" s="14" t="s">
        <v>21</v>
      </c>
      <c r="B29" s="22">
        <v>1</v>
      </c>
      <c r="C29" s="22"/>
      <c r="D29" s="22">
        <v>6</v>
      </c>
      <c r="E29" s="14" t="str">
        <f t="shared" si="4"/>
        <v>Jameson Drive</v>
      </c>
      <c r="F29" s="23">
        <v>10</v>
      </c>
      <c r="G29" s="24">
        <v>1</v>
      </c>
      <c r="H29" s="14" t="str">
        <f t="shared" si="5"/>
        <v>x</v>
      </c>
      <c r="I29" s="23"/>
      <c r="J29" s="24"/>
      <c r="K29" s="14" t="str">
        <f t="shared" si="6"/>
        <v>SCM B</v>
      </c>
      <c r="L29" s="23">
        <v>11</v>
      </c>
      <c r="M29" s="24">
        <v>0</v>
      </c>
      <c r="P29" s="12">
        <f t="shared" si="3"/>
        <v>21</v>
      </c>
    </row>
    <row r="30" spans="1:16" ht="15.75" customHeight="1">
      <c r="A30" s="14" t="s">
        <v>22</v>
      </c>
      <c r="B30" s="22">
        <v>1</v>
      </c>
      <c r="C30" s="22">
        <v>3</v>
      </c>
      <c r="D30" s="22"/>
      <c r="E30" s="14" t="str">
        <f t="shared" si="4"/>
        <v>Jameson Drive</v>
      </c>
      <c r="F30" s="23">
        <v>9</v>
      </c>
      <c r="G30" s="24">
        <v>1</v>
      </c>
      <c r="H30" s="14" t="str">
        <f t="shared" si="5"/>
        <v>Venca team</v>
      </c>
      <c r="I30" s="23">
        <v>12</v>
      </c>
      <c r="J30" s="24">
        <v>0</v>
      </c>
      <c r="K30" s="14" t="str">
        <f t="shared" si="6"/>
        <v>x</v>
      </c>
      <c r="L30" s="23"/>
      <c r="M30" s="24"/>
      <c r="P30" s="12">
        <f t="shared" si="3"/>
        <v>21</v>
      </c>
    </row>
    <row r="31" spans="1:16" ht="15.75" customHeight="1">
      <c r="A31" s="14" t="s">
        <v>23</v>
      </c>
      <c r="B31" s="22"/>
      <c r="C31" s="22">
        <v>3</v>
      </c>
      <c r="D31" s="22">
        <v>5</v>
      </c>
      <c r="E31" s="14" t="str">
        <f t="shared" si="4"/>
        <v>x</v>
      </c>
      <c r="F31" s="23"/>
      <c r="G31" s="24"/>
      <c r="H31" s="14" t="str">
        <f t="shared" si="5"/>
        <v>Venca team</v>
      </c>
      <c r="I31" s="23">
        <v>9</v>
      </c>
      <c r="J31" s="24">
        <v>1</v>
      </c>
      <c r="K31" s="14" t="str">
        <f t="shared" si="6"/>
        <v>CXXX</v>
      </c>
      <c r="L31" s="23">
        <v>12</v>
      </c>
      <c r="M31" s="24">
        <v>0</v>
      </c>
      <c r="P31" s="12">
        <f t="shared" si="3"/>
        <v>21</v>
      </c>
    </row>
    <row r="32" spans="1:16" ht="15.75" customHeight="1">
      <c r="A32" s="14" t="s">
        <v>24</v>
      </c>
      <c r="B32" s="22">
        <v>2</v>
      </c>
      <c r="C32" s="22"/>
      <c r="D32" s="22">
        <v>5</v>
      </c>
      <c r="E32" s="14" t="str">
        <f t="shared" si="4"/>
        <v>Čoučouriedky</v>
      </c>
      <c r="F32" s="23">
        <v>9</v>
      </c>
      <c r="G32" s="24">
        <v>1</v>
      </c>
      <c r="H32" s="14" t="str">
        <f t="shared" si="5"/>
        <v>x</v>
      </c>
      <c r="I32" s="23"/>
      <c r="J32" s="24"/>
      <c r="K32" s="14" t="str">
        <f t="shared" si="6"/>
        <v>CXXX</v>
      </c>
      <c r="L32" s="23">
        <v>12</v>
      </c>
      <c r="M32" s="24">
        <v>0</v>
      </c>
      <c r="P32" s="12">
        <f t="shared" si="3"/>
        <v>21</v>
      </c>
    </row>
    <row r="33" spans="1:16" ht="15.75" customHeight="1">
      <c r="A33" s="14" t="s">
        <v>25</v>
      </c>
      <c r="B33" s="22">
        <v>2</v>
      </c>
      <c r="C33" s="22">
        <v>6</v>
      </c>
      <c r="D33" s="22"/>
      <c r="E33" s="14" t="str">
        <f t="shared" si="4"/>
        <v>Čoučouriedky</v>
      </c>
      <c r="F33" s="23">
        <v>8</v>
      </c>
      <c r="G33" s="24">
        <v>1</v>
      </c>
      <c r="H33" s="14" t="str">
        <f t="shared" si="5"/>
        <v>SCM B</v>
      </c>
      <c r="I33" s="23">
        <v>13</v>
      </c>
      <c r="J33" s="24">
        <v>0</v>
      </c>
      <c r="K33" s="14" t="str">
        <f t="shared" si="6"/>
        <v>x</v>
      </c>
      <c r="L33" s="23"/>
      <c r="M33" s="24"/>
      <c r="P33" s="12">
        <f t="shared" si="3"/>
        <v>21</v>
      </c>
    </row>
    <row r="34" spans="1:16" ht="15.75" customHeight="1">
      <c r="A34" s="14" t="s">
        <v>26</v>
      </c>
      <c r="B34" s="22"/>
      <c r="C34" s="22">
        <v>6</v>
      </c>
      <c r="D34" s="22">
        <v>3</v>
      </c>
      <c r="E34" s="14" t="str">
        <f t="shared" si="4"/>
        <v>x</v>
      </c>
      <c r="F34" s="23"/>
      <c r="G34" s="24"/>
      <c r="H34" s="14" t="str">
        <f t="shared" si="5"/>
        <v>SCM B</v>
      </c>
      <c r="I34" s="23">
        <v>10</v>
      </c>
      <c r="J34" s="24">
        <v>1</v>
      </c>
      <c r="K34" s="14" t="str">
        <f t="shared" si="6"/>
        <v>Venca team</v>
      </c>
      <c r="L34" s="23">
        <v>11</v>
      </c>
      <c r="M34" s="24">
        <v>0</v>
      </c>
      <c r="P34" s="12">
        <f t="shared" si="3"/>
        <v>21</v>
      </c>
    </row>
    <row r="35" spans="1:16" ht="15.75" customHeight="1">
      <c r="A35" s="14" t="s">
        <v>27</v>
      </c>
      <c r="B35" s="22">
        <v>4</v>
      </c>
      <c r="C35" s="22">
        <v>6</v>
      </c>
      <c r="D35" s="22"/>
      <c r="E35" s="14" t="str">
        <f t="shared" si="4"/>
        <v>Team Maier</v>
      </c>
      <c r="F35" s="23">
        <v>13</v>
      </c>
      <c r="G35" s="24">
        <v>0</v>
      </c>
      <c r="H35" s="14" t="str">
        <f t="shared" si="5"/>
        <v>SCM B</v>
      </c>
      <c r="I35" s="23">
        <v>8</v>
      </c>
      <c r="J35" s="24">
        <v>1</v>
      </c>
      <c r="K35" s="14" t="str">
        <f t="shared" si="6"/>
        <v>x</v>
      </c>
      <c r="L35" s="23"/>
      <c r="M35" s="24"/>
      <c r="P35" s="12">
        <f t="shared" si="3"/>
        <v>21</v>
      </c>
    </row>
    <row r="36" spans="1:16" ht="15.75" customHeight="1">
      <c r="A36" s="14" t="s">
        <v>28</v>
      </c>
      <c r="B36" s="22">
        <v>4</v>
      </c>
      <c r="C36" s="22"/>
      <c r="D36" s="22">
        <v>2</v>
      </c>
      <c r="E36" s="14" t="str">
        <f t="shared" si="4"/>
        <v>Team Maier</v>
      </c>
      <c r="F36" s="23">
        <v>8</v>
      </c>
      <c r="G36" s="24">
        <v>1</v>
      </c>
      <c r="H36" s="14" t="str">
        <f t="shared" si="5"/>
        <v>x</v>
      </c>
      <c r="I36" s="23"/>
      <c r="J36" s="24"/>
      <c r="K36" s="14" t="str">
        <f t="shared" si="6"/>
        <v>Čoučouriedky</v>
      </c>
      <c r="L36" s="23">
        <v>13</v>
      </c>
      <c r="M36" s="24">
        <v>0</v>
      </c>
      <c r="P36" s="12">
        <f t="shared" si="3"/>
        <v>21</v>
      </c>
    </row>
    <row r="37" spans="1:16" ht="15.75" customHeight="1">
      <c r="A37" s="14" t="s">
        <v>29</v>
      </c>
      <c r="B37" s="22">
        <v>4</v>
      </c>
      <c r="C37" s="22">
        <v>1</v>
      </c>
      <c r="D37" s="22"/>
      <c r="E37" s="14" t="str">
        <f t="shared" si="4"/>
        <v>Team Maier</v>
      </c>
      <c r="F37" s="23">
        <v>13</v>
      </c>
      <c r="G37" s="24">
        <v>0</v>
      </c>
      <c r="H37" s="14" t="str">
        <f t="shared" si="5"/>
        <v>Jameson Drive</v>
      </c>
      <c r="I37" s="23">
        <v>8</v>
      </c>
      <c r="J37" s="24">
        <v>1</v>
      </c>
      <c r="K37" s="14" t="str">
        <f t="shared" si="6"/>
        <v>x</v>
      </c>
      <c r="L37" s="23"/>
      <c r="M37" s="24"/>
      <c r="P37" s="12">
        <f t="shared" si="3"/>
        <v>21</v>
      </c>
    </row>
    <row r="38" spans="1:16" ht="15.75" customHeight="1">
      <c r="A38" s="14" t="s">
        <v>30</v>
      </c>
      <c r="B38" s="22"/>
      <c r="C38" s="22">
        <v>1</v>
      </c>
      <c r="D38" s="22">
        <v>5</v>
      </c>
      <c r="E38" s="14" t="str">
        <f t="shared" si="4"/>
        <v>x</v>
      </c>
      <c r="F38" s="23"/>
      <c r="G38" s="24"/>
      <c r="H38" s="14" t="str">
        <f t="shared" si="5"/>
        <v>Jameson Drive</v>
      </c>
      <c r="I38" s="23">
        <v>12</v>
      </c>
      <c r="J38" s="24">
        <v>0</v>
      </c>
      <c r="K38" s="14" t="str">
        <f t="shared" si="6"/>
        <v>CXXX</v>
      </c>
      <c r="L38" s="23">
        <v>9</v>
      </c>
      <c r="M38" s="24">
        <v>1</v>
      </c>
      <c r="P38" s="12">
        <f t="shared" si="3"/>
        <v>21</v>
      </c>
    </row>
    <row r="39" ht="10.5">
      <c r="A39" s="28"/>
    </row>
    <row r="40" ht="10.5">
      <c r="A40" s="27"/>
    </row>
    <row r="41" ht="10.5">
      <c r="A41" s="27"/>
    </row>
    <row r="42" ht="18">
      <c r="A42" s="13" t="s">
        <v>43</v>
      </c>
    </row>
    <row r="43" ht="10.5"/>
    <row r="44" spans="1:13" ht="10.5">
      <c r="A44" s="14" t="s">
        <v>6</v>
      </c>
      <c r="B44" s="15" t="s">
        <v>7</v>
      </c>
      <c r="C44" s="17" t="s">
        <v>11</v>
      </c>
      <c r="D44" s="19" t="s">
        <v>13</v>
      </c>
      <c r="E44" s="16" t="s">
        <v>8</v>
      </c>
      <c r="F44" s="16" t="s">
        <v>9</v>
      </c>
      <c r="G44" s="16" t="s">
        <v>10</v>
      </c>
      <c r="H44" s="18" t="s">
        <v>12</v>
      </c>
      <c r="I44" s="18" t="s">
        <v>9</v>
      </c>
      <c r="J44" s="18" t="s">
        <v>10</v>
      </c>
      <c r="K44" s="20" t="s">
        <v>14</v>
      </c>
      <c r="L44" s="20" t="s">
        <v>9</v>
      </c>
      <c r="M44" s="20" t="s">
        <v>10</v>
      </c>
    </row>
    <row r="45" spans="1:13" ht="10.5">
      <c r="A45" s="14" t="s">
        <v>15</v>
      </c>
      <c r="B45" s="22">
        <v>1</v>
      </c>
      <c r="C45" s="22">
        <v>2</v>
      </c>
      <c r="D45" s="22"/>
      <c r="E45" s="14" t="str">
        <f aca="true" t="shared" si="7" ref="E45:E50">IF(B45&gt;0,INDEX(gold,B45,2),"x")</f>
        <v>SCM A</v>
      </c>
      <c r="F45" s="23"/>
      <c r="G45" s="24">
        <v>1</v>
      </c>
      <c r="H45" s="14" t="str">
        <f aca="true" t="shared" si="8" ref="H45:H50">IF(C45&gt;0,INDEX(gold,C45,2),"x")</f>
        <v>Cadet team Brno</v>
      </c>
      <c r="I45" s="23"/>
      <c r="J45" s="24">
        <v>0</v>
      </c>
      <c r="K45" s="14" t="str">
        <f aca="true" t="shared" si="9" ref="K45:K50">IF(D45&gt;0,INDEX(gold,D45,2),"x")</f>
        <v>x</v>
      </c>
      <c r="L45" s="23"/>
      <c r="M45" s="24"/>
    </row>
    <row r="46" spans="1:13" ht="10.5">
      <c r="A46" s="14" t="s">
        <v>17</v>
      </c>
      <c r="B46" s="22"/>
      <c r="C46" s="22">
        <v>2</v>
      </c>
      <c r="D46" s="22">
        <v>3</v>
      </c>
      <c r="E46" s="14" t="str">
        <f t="shared" si="7"/>
        <v>x</v>
      </c>
      <c r="F46" s="23"/>
      <c r="G46" s="24"/>
      <c r="H46" s="14" t="str">
        <f t="shared" si="8"/>
        <v>Cadet team Brno</v>
      </c>
      <c r="I46" s="23"/>
      <c r="J46" s="24">
        <v>0</v>
      </c>
      <c r="K46" s="14" t="str">
        <f t="shared" si="9"/>
        <v>Jameson Drive</v>
      </c>
      <c r="L46" s="23"/>
      <c r="M46" s="24">
        <v>1</v>
      </c>
    </row>
    <row r="47" spans="1:13" ht="10.5">
      <c r="A47" s="14" t="s">
        <v>18</v>
      </c>
      <c r="B47" s="22">
        <v>4</v>
      </c>
      <c r="C47" s="22"/>
      <c r="D47" s="22">
        <v>3</v>
      </c>
      <c r="E47" s="14" t="str">
        <f t="shared" si="7"/>
        <v>Team Maier</v>
      </c>
      <c r="F47" s="23"/>
      <c r="G47" s="24">
        <v>0</v>
      </c>
      <c r="H47" s="14" t="str">
        <f t="shared" si="8"/>
        <v>x</v>
      </c>
      <c r="I47" s="23"/>
      <c r="J47" s="24"/>
      <c r="K47" s="14" t="str">
        <f t="shared" si="9"/>
        <v>Jameson Drive</v>
      </c>
      <c r="L47" s="23"/>
      <c r="M47" s="24">
        <v>1</v>
      </c>
    </row>
    <row r="48" spans="1:13" ht="10.5">
      <c r="A48" s="14" t="s">
        <v>19</v>
      </c>
      <c r="B48" s="22">
        <v>4</v>
      </c>
      <c r="C48" s="22">
        <v>2</v>
      </c>
      <c r="D48" s="22"/>
      <c r="E48" s="14" t="str">
        <f t="shared" si="7"/>
        <v>Team Maier</v>
      </c>
      <c r="F48" s="23"/>
      <c r="G48" s="24">
        <v>0</v>
      </c>
      <c r="H48" s="14" t="str">
        <f t="shared" si="8"/>
        <v>Cadet team Brno</v>
      </c>
      <c r="I48" s="23"/>
      <c r="J48" s="24">
        <v>1</v>
      </c>
      <c r="K48" s="14" t="str">
        <f t="shared" si="9"/>
        <v>x</v>
      </c>
      <c r="L48" s="23"/>
      <c r="M48" s="24"/>
    </row>
    <row r="49" spans="1:13" ht="10.5">
      <c r="A49" s="14" t="s">
        <v>20</v>
      </c>
      <c r="B49" s="22">
        <v>4</v>
      </c>
      <c r="C49" s="22"/>
      <c r="D49" s="22">
        <v>1</v>
      </c>
      <c r="E49" s="14" t="str">
        <f t="shared" si="7"/>
        <v>Team Maier</v>
      </c>
      <c r="F49" s="23"/>
      <c r="G49" s="24">
        <v>0</v>
      </c>
      <c r="H49" s="14" t="str">
        <f t="shared" si="8"/>
        <v>x</v>
      </c>
      <c r="I49" s="23"/>
      <c r="J49" s="24"/>
      <c r="K49" s="14" t="str">
        <f t="shared" si="9"/>
        <v>SCM A</v>
      </c>
      <c r="L49" s="23"/>
      <c r="M49" s="24">
        <v>1</v>
      </c>
    </row>
    <row r="50" spans="1:13" ht="10.5">
      <c r="A50" s="14" t="s">
        <v>21</v>
      </c>
      <c r="B50" s="22"/>
      <c r="C50" s="22">
        <v>3</v>
      </c>
      <c r="D50" s="22">
        <v>1</v>
      </c>
      <c r="E50" s="14" t="str">
        <f t="shared" si="7"/>
        <v>x</v>
      </c>
      <c r="F50" s="23"/>
      <c r="G50" s="24"/>
      <c r="H50" s="14" t="str">
        <f t="shared" si="8"/>
        <v>Jameson Drive</v>
      </c>
      <c r="I50" s="23"/>
      <c r="J50" s="24">
        <v>1</v>
      </c>
      <c r="K50" s="14" t="str">
        <f t="shared" si="9"/>
        <v>SCM A</v>
      </c>
      <c r="L50" s="23"/>
      <c r="M50" s="24">
        <v>0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3"/>
  <headerFooter alignWithMargins="0">
    <oddHeader>&amp;LVelká Cena Prahy 2007&amp;RPrague Grand Prix 2007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 topLeftCell="A7">
      <selection activeCell="N6" sqref="N6"/>
    </sheetView>
  </sheetViews>
  <sheetFormatPr defaultColWidth="9.140625" defaultRowHeight="12.75"/>
  <cols>
    <col min="1" max="1" width="4.28125" style="0" customWidth="1"/>
    <col min="2" max="2" width="21.8515625" style="0" customWidth="1"/>
    <col min="3" max="7" width="4.28125" style="2" customWidth="1"/>
    <col min="8" max="8" width="4.28125" style="3" customWidth="1"/>
    <col min="9" max="9" width="3.28125" style="0" customWidth="1"/>
    <col min="10" max="10" width="4.28125" style="0" customWidth="1"/>
    <col min="11" max="11" width="22.00390625" style="0" customWidth="1"/>
    <col min="12" max="16" width="4.28125" style="2" customWidth="1"/>
    <col min="17" max="17" width="4.28125" style="3" customWidth="1"/>
  </cols>
  <sheetData>
    <row r="1" ht="15.75">
      <c r="A1" s="1" t="s">
        <v>0</v>
      </c>
    </row>
    <row r="2" ht="5.25" customHeight="1"/>
    <row r="3" spans="1:9" ht="12" customHeight="1">
      <c r="A3" s="4" t="s">
        <v>1</v>
      </c>
      <c r="I3" s="4" t="s">
        <v>2</v>
      </c>
    </row>
    <row r="4" spans="1:11" ht="12.75">
      <c r="A4" s="5">
        <v>1</v>
      </c>
      <c r="B4" s="29" t="s">
        <v>5</v>
      </c>
      <c r="C4" s="2">
        <f>SUMIF(RedGreen_Races!$E$45:$E$50,B4,RedGreen_Races!$G$45:$G$50)+SUMIF(RedGreen_Races!$H$45:$H$50,B4,RedGreen_Races!$J$45:$J$50)+SUMIF(RedGreen_Races!$K$45:$K$50,B4,RedGreen_Races!$M$45:$M$50)</f>
        <v>3</v>
      </c>
      <c r="D4" s="2">
        <f>SUMIF(RedGreen_Races!$E$45:$E$50,B4,RedGreen_Races!$F$45:$F$50)+SUMIF(RedGreen_Races!$H$45:$H$50,B4,RedGreen_Races!$I$45:$I$50)+SUMIF(RedGreen_Races!$K$45:$K$50,B4,RedGreen_Races!$L$45:$L$50)</f>
        <v>0</v>
      </c>
      <c r="I4" s="3">
        <v>1</v>
      </c>
      <c r="J4" s="60">
        <v>2</v>
      </c>
      <c r="K4" s="7" t="str">
        <f aca="true" t="shared" si="0" ref="K4:K15">IF(J4&gt;0,INDEX(Elim_teams,J4,2),"")</f>
        <v>SCM A</v>
      </c>
    </row>
    <row r="5" spans="1:11" ht="12.75">
      <c r="A5" s="5">
        <v>2</v>
      </c>
      <c r="B5" s="29" t="s">
        <v>3</v>
      </c>
      <c r="C5" s="2">
        <f>SUMIF(RedGreen_Races!$E$45:$E$50,B5,RedGreen_Races!$G$45:$G$50)+SUMIF(RedGreen_Races!$H$45:$H$50,B5,RedGreen_Races!$J$45:$J$50)+SUMIF(RedGreen_Races!$K$45:$K$50,B5,RedGreen_Races!$M$45:$M$50)</f>
        <v>2</v>
      </c>
      <c r="D5" s="2">
        <f>SUMIF(RedGreen_Races!$E$45:$E$50,B5,RedGreen_Races!$F$45:$F$50)+SUMIF(RedGreen_Races!$H$45:$H$50,B5,RedGreen_Races!$I$45:$I$50)+SUMIF(RedGreen_Races!$K$45:$K$50,B5,RedGreen_Races!$L$45:$L$50)</f>
        <v>0</v>
      </c>
      <c r="I5" s="3">
        <v>2</v>
      </c>
      <c r="J5" s="60">
        <v>1</v>
      </c>
      <c r="K5" s="7" t="str">
        <f t="shared" si="0"/>
        <v>Jameson Drive</v>
      </c>
    </row>
    <row r="6" spans="1:11" ht="12.75">
      <c r="A6" s="5">
        <v>3</v>
      </c>
      <c r="B6" s="29" t="s">
        <v>32</v>
      </c>
      <c r="C6" s="2">
        <f>SUMIF(RedGreen_Races!$E$45:$E$50,B6,RedGreen_Races!$G$45:$G$50)+SUMIF(RedGreen_Races!$H$45:$H$50,B6,RedGreen_Races!$J$45:$J$50)+SUMIF(RedGreen_Races!$K$45:$K$50,B6,RedGreen_Races!$M$45:$M$50)</f>
        <v>1</v>
      </c>
      <c r="D6" s="2">
        <f>SUMIF(RedGreen_Races!$E$45:$E$50,B6,RedGreen_Races!$F$45:$F$50)+SUMIF(RedGreen_Races!$H$45:$H$50,B6,RedGreen_Races!$I$45:$I$50)+SUMIF(RedGreen_Races!$K$45:$K$50,B6,RedGreen_Races!$L$45:$L$50)</f>
        <v>0</v>
      </c>
      <c r="I6" s="3">
        <v>3</v>
      </c>
      <c r="J6" s="60">
        <v>7</v>
      </c>
      <c r="K6" s="7" t="str">
        <f t="shared" si="0"/>
        <v>YC Cere SCM</v>
      </c>
    </row>
    <row r="7" spans="1:11" ht="13.5" thickBot="1">
      <c r="A7" s="51">
        <v>4</v>
      </c>
      <c r="B7" s="52" t="s">
        <v>39</v>
      </c>
      <c r="C7" s="54">
        <f>SUMIF(RedGreen_Races!$E$45:$E$50,B7,RedGreen_Races!$G$45:$G$50)+SUMIF(RedGreen_Races!$H$45:$H$50,B7,RedGreen_Races!$J$45:$J$50)+SUMIF(RedGreen_Races!$K$45:$K$50,B7,RedGreen_Races!$M$45:$M$50)</f>
        <v>0</v>
      </c>
      <c r="D7" s="53">
        <f>SUMIF(RedGreen_Races!$E$45:$E$50,B7,RedGreen_Races!$F$45:$F$50)+SUMIF(RedGreen_Races!$H$45:$H$50,B7,RedGreen_Races!$I$45:$I$50)+SUMIF(RedGreen_Races!$K$45:$K$50,B7,RedGreen_Races!$L$45:$L$50)</f>
        <v>0</v>
      </c>
      <c r="I7" s="3">
        <v>4</v>
      </c>
      <c r="J7" s="60">
        <v>3</v>
      </c>
      <c r="K7" s="7" t="str">
        <f t="shared" si="0"/>
        <v>Cadet team Brno</v>
      </c>
    </row>
    <row r="8" spans="1:11" ht="13.5" thickTop="1">
      <c r="A8" s="49">
        <v>5</v>
      </c>
      <c r="B8" s="50" t="s">
        <v>37</v>
      </c>
      <c r="C8" s="2">
        <f>SUMIF(RedGreen_Races!$E$5:$E$38,B8,RedGreen_Races!$G$5:$G$38)+SUMIF(RedGreen_Races!$H$5:$H$38,B8,RedGreen_Races!$J$5:$J$38)+SUMIF(RedGreen_Races!$K$5:$K$38,B8,RedGreen_Races!$M$5:$M$38)</f>
        <v>3</v>
      </c>
      <c r="D8" s="2">
        <f>SUMIF(RedGreen_Races!$E$5:$E$38,B8,RedGreen_Races!$F$5:$F$38)+SUMIF(RedGreen_Races!$H$5:$H$38,B8,RedGreen_Races!$I$5:$I$38)+SUMIF(RedGreen_Races!$K$5:$K$38,B8,RedGreen_Races!$L$5:$L$38)</f>
        <v>50</v>
      </c>
      <c r="I8" s="3">
        <v>5</v>
      </c>
      <c r="J8" s="60">
        <v>4</v>
      </c>
      <c r="K8" s="7" t="str">
        <f t="shared" si="0"/>
        <v>Team Maier</v>
      </c>
    </row>
    <row r="9" spans="1:11" ht="12.75">
      <c r="A9" s="5">
        <v>6</v>
      </c>
      <c r="B9" s="29" t="s">
        <v>4</v>
      </c>
      <c r="C9" s="2">
        <f>SUMIF(RedGreen_Races!$E$5:$E$38,B9,RedGreen_Races!$G$5:$G$38)+SUMIF(RedGreen_Races!$H$5:$H$38,B9,RedGreen_Races!$J$5:$J$38)+SUMIF(RedGreen_Races!$K$5:$K$38,B9,RedGreen_Races!$M$5:$M$38)</f>
        <v>3</v>
      </c>
      <c r="D9" s="2">
        <f>SUMIF(RedGreen_Races!$E$5:$E$38,B9,RedGreen_Races!$F$5:$F$38)+SUMIF(RedGreen_Races!$H$5:$H$38,B9,RedGreen_Races!$I$5:$I$38)+SUMIF(RedGreen_Races!$K$5:$K$38,B9,RedGreen_Races!$L$5:$L$38)</f>
        <v>52</v>
      </c>
      <c r="I9" s="3">
        <v>6</v>
      </c>
      <c r="J9" s="60">
        <v>5</v>
      </c>
      <c r="K9" s="7" t="str">
        <f t="shared" si="0"/>
        <v>Čoučouriedky</v>
      </c>
    </row>
    <row r="10" spans="1:11" ht="12.75">
      <c r="A10" s="5">
        <v>7</v>
      </c>
      <c r="B10" s="29" t="s">
        <v>34</v>
      </c>
      <c r="C10" s="2">
        <f>SUMIF(RedGreen_Races!$E$5:$E$38,B10,RedGreen_Races!$G$5:$G$38)+SUMIF(RedGreen_Races!$H$5:$H$38,B10,RedGreen_Races!$J$5:$J$38)+SUMIF(RedGreen_Races!$K$5:$K$38,B10,RedGreen_Races!$M$5:$M$38)</f>
        <v>2</v>
      </c>
      <c r="D10" s="2">
        <f>SUMIF(RedGreen_Races!$E$5:$E$38,B10,RedGreen_Races!$F$5:$F$38)+SUMIF(RedGreen_Races!$H$5:$H$38,B10,RedGreen_Races!$I$5:$I$38)+SUMIF(RedGreen_Races!$K$5:$K$38,B10,RedGreen_Races!$L$5:$L$38)</f>
        <v>50</v>
      </c>
      <c r="I10" s="3">
        <v>7</v>
      </c>
      <c r="J10" s="60">
        <v>6</v>
      </c>
      <c r="K10" s="7" t="str">
        <f t="shared" si="0"/>
        <v>YC Cere A</v>
      </c>
    </row>
    <row r="11" spans="1:11" ht="12.75">
      <c r="A11" s="5">
        <v>8</v>
      </c>
      <c r="B11" s="29" t="s">
        <v>40</v>
      </c>
      <c r="C11" s="2">
        <f>SUMIF(RedGreen_Races!$E$5:$E$38,B11,RedGreen_Races!$G$5:$G$38)+SUMIF(RedGreen_Races!$H$5:$H$38,B11,RedGreen_Races!$J$5:$J$38)+SUMIF(RedGreen_Races!$K$5:$K$38,B11,RedGreen_Races!$M$5:$M$38)</f>
        <v>2</v>
      </c>
      <c r="D11" s="2">
        <f>SUMIF(RedGreen_Races!$E$5:$E$38,B11,RedGreen_Races!$F$5:$F$38)+SUMIF(RedGreen_Races!$H$5:$H$38,B11,RedGreen_Races!$I$5:$I$38)+SUMIF(RedGreen_Races!$K$5:$K$38,B11,RedGreen_Races!$L$5:$L$38)</f>
        <v>53</v>
      </c>
      <c r="I11" s="3">
        <v>8</v>
      </c>
      <c r="J11" s="60">
        <v>9</v>
      </c>
      <c r="K11" s="7" t="str">
        <f t="shared" si="0"/>
        <v>SCM B</v>
      </c>
    </row>
    <row r="12" spans="1:11" ht="12.75">
      <c r="A12" s="5">
        <v>9</v>
      </c>
      <c r="B12" s="29" t="s">
        <v>41</v>
      </c>
      <c r="C12" s="2">
        <f>SUMIF(RedGreen_Races!$E$5:$E$38,B12,RedGreen_Races!$G$5:$G$38)+SUMIF(RedGreen_Races!$H$5:$H$38,B12,RedGreen_Races!$J$5:$J$38)+SUMIF(RedGreen_Races!$K$5:$K$38,B12,RedGreen_Races!$M$5:$M$38)</f>
        <v>2</v>
      </c>
      <c r="D12" s="2">
        <f>SUMIF(RedGreen_Races!$E$5:$E$38,B12,RedGreen_Races!$F$5:$F$38)+SUMIF(RedGreen_Races!$H$5:$H$38,B12,RedGreen_Races!$I$5:$I$38)+SUMIF(RedGreen_Races!$K$5:$K$38,B12,RedGreen_Races!$L$5:$L$38)</f>
        <v>54</v>
      </c>
      <c r="I12" s="3">
        <v>9</v>
      </c>
      <c r="J12" s="60">
        <v>8</v>
      </c>
      <c r="K12" s="7" t="str">
        <f t="shared" si="0"/>
        <v>CXXX</v>
      </c>
    </row>
    <row r="13" spans="1:11" ht="12.75">
      <c r="A13" s="5">
        <v>10</v>
      </c>
      <c r="B13" s="29" t="s">
        <v>35</v>
      </c>
      <c r="C13" s="2">
        <f>SUMIF(RedGreen_Races!$E$5:$E$38,B13,RedGreen_Races!$G$5:$G$38)+SUMIF(RedGreen_Races!$H$5:$H$38,B13,RedGreen_Races!$J$5:$J$38)+SUMIF(RedGreen_Races!$K$5:$K$38,B13,RedGreen_Races!$M$5:$M$38)</f>
        <v>2</v>
      </c>
      <c r="D13" s="2">
        <f>SUMIF(RedGreen_Races!$E$5:$E$38,B13,RedGreen_Races!$F$5:$F$38)+SUMIF(RedGreen_Races!$H$5:$H$38,B13,RedGreen_Races!$I$5:$I$38)+SUMIF(RedGreen_Races!$K$5:$K$38,B13,RedGreen_Races!$L$5:$L$38)</f>
        <v>54</v>
      </c>
      <c r="I13" s="3">
        <v>10</v>
      </c>
      <c r="J13" s="60">
        <v>10</v>
      </c>
      <c r="K13" s="7" t="str">
        <f t="shared" si="0"/>
        <v>Smarties</v>
      </c>
    </row>
    <row r="14" spans="1:11" ht="12.75">
      <c r="A14" s="5">
        <v>11</v>
      </c>
      <c r="B14" s="29" t="s">
        <v>38</v>
      </c>
      <c r="C14" s="2">
        <f>SUMIF(RedGreen_Races!$E$5:$E$38,B14,RedGreen_Races!$G$5:$G$38)+SUMIF(RedGreen_Races!$H$5:$H$38,B14,RedGreen_Races!$J$5:$J$38)+SUMIF(RedGreen_Races!$K$5:$K$38,B14,RedGreen_Races!$M$5:$M$38)</f>
        <v>1</v>
      </c>
      <c r="D14" s="2">
        <f>SUMIF(RedGreen_Races!$E$5:$E$38,B14,RedGreen_Races!$F$5:$F$38)+SUMIF(RedGreen_Races!$H$5:$H$38,B14,RedGreen_Races!$I$5:$I$38)+SUMIF(RedGreen_Races!$K$5:$K$38,B14,RedGreen_Races!$L$5:$L$38)</f>
        <v>58</v>
      </c>
      <c r="I14" s="3">
        <v>11</v>
      </c>
      <c r="J14" s="60">
        <v>11</v>
      </c>
      <c r="K14" s="7" t="str">
        <f t="shared" si="0"/>
        <v>Venca team</v>
      </c>
    </row>
    <row r="15" spans="1:11" ht="12.75">
      <c r="A15" s="5">
        <v>12</v>
      </c>
      <c r="B15" s="29" t="s">
        <v>33</v>
      </c>
      <c r="C15" s="2">
        <f>SUMIF(RedGreen_Races!$E$5:$E$38,B15,RedGreen_Races!$G$5:$G$38)+SUMIF(RedGreen_Races!$H$5:$H$38,B15,RedGreen_Races!$J$5:$J$38)+SUMIF(RedGreen_Races!$K$5:$K$38,B15,RedGreen_Races!$M$5:$M$38)</f>
        <v>0</v>
      </c>
      <c r="D15" s="2">
        <f>SUMIF(RedGreen_Races!$E$5:$E$38,B15,RedGreen_Races!$F$5:$F$38)+SUMIF(RedGreen_Races!$H$5:$H$38,B15,RedGreen_Races!$I$5:$I$38)+SUMIF(RedGreen_Races!$K$5:$K$38,B15,RedGreen_Races!$L$5:$L$38)</f>
        <v>71</v>
      </c>
      <c r="I15" s="3">
        <v>12</v>
      </c>
      <c r="J15" s="60">
        <v>12</v>
      </c>
      <c r="K15" s="7" t="str">
        <f t="shared" si="0"/>
        <v>Extempore</v>
      </c>
    </row>
    <row r="16" ht="7.5" customHeight="1" thickBot="1">
      <c r="A16" s="2"/>
    </row>
    <row r="17" spans="1:17" ht="21.75" customHeight="1" thickBot="1" thickTop="1">
      <c r="A17" s="6">
        <v>12</v>
      </c>
      <c r="B17" s="7" t="str">
        <f>IF(A17&gt;0,INDEX(Elim_teams,A17,2),"")</f>
        <v>Extempore</v>
      </c>
      <c r="C17" s="5">
        <v>0</v>
      </c>
      <c r="D17" s="5">
        <v>0</v>
      </c>
      <c r="E17" s="5"/>
      <c r="F17" s="5"/>
      <c r="G17" s="8"/>
      <c r="H17" s="9">
        <f>SUM(C17:G17)</f>
        <v>0</v>
      </c>
      <c r="J17" s="6">
        <v>11</v>
      </c>
      <c r="K17" s="7" t="str">
        <f>IF(J17&gt;0,INDEX(Elim_teams,J17,2),"")</f>
        <v>Venca team</v>
      </c>
      <c r="L17" s="5">
        <v>1</v>
      </c>
      <c r="M17" s="5">
        <v>1</v>
      </c>
      <c r="N17" s="5"/>
      <c r="O17" s="5"/>
      <c r="P17" s="5"/>
      <c r="Q17" s="9">
        <f>SUM(L17:P17)</f>
        <v>2</v>
      </c>
    </row>
    <row r="18" spans="1:10" ht="4.5" customHeight="1" thickBot="1" thickTop="1">
      <c r="A18" s="2"/>
      <c r="J18" s="2"/>
    </row>
    <row r="19" spans="1:17" ht="21.75" customHeight="1" thickBot="1" thickTop="1">
      <c r="A19" s="6">
        <v>11</v>
      </c>
      <c r="B19" s="7" t="str">
        <f>IF(A19&gt;0,INDEX(Elim_teams,A19,2),"")</f>
        <v>Venca team</v>
      </c>
      <c r="C19" s="5">
        <v>1</v>
      </c>
      <c r="D19" s="5">
        <v>0</v>
      </c>
      <c r="E19" s="5">
        <v>0</v>
      </c>
      <c r="F19" s="5"/>
      <c r="G19" s="5"/>
      <c r="H19" s="9">
        <f>SUM(C19:G19)</f>
        <v>1</v>
      </c>
      <c r="J19" s="6">
        <v>10</v>
      </c>
      <c r="K19" s="7" t="str">
        <f>IF(J19&gt;0,INDEX(Elim_teams,J19,2),"")</f>
        <v>Smarties</v>
      </c>
      <c r="L19" s="5">
        <v>0</v>
      </c>
      <c r="M19" s="5">
        <v>1</v>
      </c>
      <c r="N19" s="5">
        <v>1</v>
      </c>
      <c r="O19" s="5"/>
      <c r="P19" s="5"/>
      <c r="Q19" s="9">
        <f>SUM(L19:P19)</f>
        <v>2</v>
      </c>
    </row>
    <row r="20" spans="1:10" ht="4.5" customHeight="1" thickBot="1" thickTop="1">
      <c r="A20" s="2"/>
      <c r="J20" s="2"/>
    </row>
    <row r="21" spans="1:17" ht="21.75" customHeight="1" thickBot="1" thickTop="1">
      <c r="A21" s="6">
        <v>10</v>
      </c>
      <c r="B21" s="7" t="str">
        <f>IF(A21&gt;0,INDEX(Elim_teams,A21,2),"")</f>
        <v>Smarties</v>
      </c>
      <c r="C21" s="5">
        <v>1</v>
      </c>
      <c r="D21" s="5">
        <v>0</v>
      </c>
      <c r="E21" s="5">
        <v>0</v>
      </c>
      <c r="F21" s="5"/>
      <c r="G21" s="5"/>
      <c r="H21" s="9">
        <f>SUM(C21:G21)</f>
        <v>1</v>
      </c>
      <c r="J21" s="6">
        <v>9</v>
      </c>
      <c r="K21" s="7" t="str">
        <f>IF(J21&gt;0,INDEX(Elim_teams,J21,2),"")</f>
        <v>SCM B</v>
      </c>
      <c r="L21" s="5">
        <v>0</v>
      </c>
      <c r="M21" s="5">
        <v>1</v>
      </c>
      <c r="N21" s="5">
        <v>1</v>
      </c>
      <c r="O21" s="5"/>
      <c r="P21" s="5"/>
      <c r="Q21" s="9">
        <f>SUM(L21:P21)</f>
        <v>2</v>
      </c>
    </row>
    <row r="22" spans="1:10" ht="4.5" customHeight="1" thickBot="1" thickTop="1">
      <c r="A22" s="2"/>
      <c r="J22" s="2"/>
    </row>
    <row r="23" spans="1:17" ht="21.75" customHeight="1" thickBot="1" thickTop="1">
      <c r="A23" s="6">
        <v>9</v>
      </c>
      <c r="B23" s="7" t="str">
        <f>IF(A23&gt;0,INDEX(Elim_teams,A23,2),"")</f>
        <v>SCM B</v>
      </c>
      <c r="C23" s="5">
        <v>1</v>
      </c>
      <c r="D23" s="5">
        <v>1</v>
      </c>
      <c r="E23" s="5"/>
      <c r="F23" s="5"/>
      <c r="G23" s="5"/>
      <c r="H23" s="9">
        <f>SUM(C23:G23)</f>
        <v>2</v>
      </c>
      <c r="J23" s="6">
        <v>8</v>
      </c>
      <c r="K23" s="7" t="str">
        <f>IF(J23&gt;0,INDEX(Elim_teams,J23,2),"")</f>
        <v>CXXX</v>
      </c>
      <c r="L23" s="5">
        <v>0</v>
      </c>
      <c r="M23" s="5">
        <v>0</v>
      </c>
      <c r="N23" s="5"/>
      <c r="O23" s="5"/>
      <c r="P23" s="5"/>
      <c r="Q23" s="9">
        <f>SUM(L23:P23)</f>
        <v>0</v>
      </c>
    </row>
    <row r="24" spans="1:10" ht="4.5" customHeight="1" thickBot="1" thickTop="1">
      <c r="A24" s="2"/>
      <c r="J24" s="2"/>
    </row>
    <row r="25" spans="1:17" ht="21.75" customHeight="1" thickBot="1" thickTop="1">
      <c r="A25" s="6">
        <v>9</v>
      </c>
      <c r="B25" s="7" t="str">
        <f>IF(A25&gt;0,INDEX(Elim_teams,A25,2),"")</f>
        <v>SCM B</v>
      </c>
      <c r="C25" s="5">
        <v>0</v>
      </c>
      <c r="D25" s="5">
        <v>0</v>
      </c>
      <c r="E25" s="5"/>
      <c r="F25" s="5"/>
      <c r="G25" s="5"/>
      <c r="H25" s="9">
        <f>SUM(C25:G25)</f>
        <v>0</v>
      </c>
      <c r="J25" s="6">
        <v>7</v>
      </c>
      <c r="K25" s="7" t="str">
        <f>IF(J25&gt;0,INDEX(Elim_teams,J25,2),"")</f>
        <v>YC Cere SCM</v>
      </c>
      <c r="L25" s="5">
        <v>1</v>
      </c>
      <c r="M25" s="5">
        <v>1</v>
      </c>
      <c r="N25" s="5"/>
      <c r="O25" s="5"/>
      <c r="P25" s="5"/>
      <c r="Q25" s="9">
        <f>SUM(L25:P25)</f>
        <v>2</v>
      </c>
    </row>
    <row r="26" spans="1:10" ht="4.5" customHeight="1" thickBot="1" thickTop="1">
      <c r="A26" s="2"/>
      <c r="J26" s="2"/>
    </row>
    <row r="27" spans="1:17" ht="21.75" customHeight="1" thickBot="1" thickTop="1">
      <c r="A27" s="6">
        <v>7</v>
      </c>
      <c r="B27" s="7" t="str">
        <f>IF(A27&gt;0,INDEX(Elim_teams,A27,2),"")</f>
        <v>YC Cere SCM</v>
      </c>
      <c r="C27" s="5">
        <v>1</v>
      </c>
      <c r="D27" s="5">
        <v>1</v>
      </c>
      <c r="E27" s="5"/>
      <c r="F27" s="5"/>
      <c r="G27" s="5"/>
      <c r="H27" s="9">
        <f>SUM(C27:G27)</f>
        <v>2</v>
      </c>
      <c r="J27" s="6">
        <v>6</v>
      </c>
      <c r="K27" s="7" t="str">
        <f>IF(J27&gt;0,INDEX(Elim_teams,J27,2),"")</f>
        <v>YC Cere A</v>
      </c>
      <c r="L27" s="5">
        <v>0</v>
      </c>
      <c r="M27" s="5">
        <v>0</v>
      </c>
      <c r="N27" s="5"/>
      <c r="O27" s="5"/>
      <c r="P27" s="5"/>
      <c r="Q27" s="9">
        <f>SUM(L27:P27)</f>
        <v>0</v>
      </c>
    </row>
    <row r="28" spans="1:10" ht="4.5" customHeight="1" thickBot="1" thickTop="1">
      <c r="A28" s="2"/>
      <c r="J28" s="2"/>
    </row>
    <row r="29" spans="1:17" ht="21.75" customHeight="1" thickBot="1" thickTop="1">
      <c r="A29" s="6">
        <v>7</v>
      </c>
      <c r="B29" s="7" t="str">
        <f>IF(A29&gt;0,INDEX(Elim_teams,A29,2),"")</f>
        <v>YC Cere SCM</v>
      </c>
      <c r="C29" s="5">
        <v>1</v>
      </c>
      <c r="D29" s="5">
        <v>1</v>
      </c>
      <c r="E29" s="5"/>
      <c r="F29" s="5"/>
      <c r="G29" s="5"/>
      <c r="H29" s="9">
        <f>SUM(C29:G29)</f>
        <v>2</v>
      </c>
      <c r="J29" s="6">
        <v>5</v>
      </c>
      <c r="K29" s="7" t="str">
        <f>IF(J29&gt;0,INDEX(Elim_teams,J29,2),"")</f>
        <v>Čoučouriedky</v>
      </c>
      <c r="L29" s="5">
        <v>0</v>
      </c>
      <c r="M29" s="5">
        <v>0</v>
      </c>
      <c r="N29" s="5"/>
      <c r="O29" s="5"/>
      <c r="P29" s="5"/>
      <c r="Q29" s="9">
        <f>SUM(L29:P29)</f>
        <v>0</v>
      </c>
    </row>
    <row r="30" spans="1:10" ht="4.5" customHeight="1" thickBot="1" thickTop="1">
      <c r="A30" s="2"/>
      <c r="J30" s="2"/>
    </row>
    <row r="31" spans="1:17" ht="21.75" customHeight="1" thickBot="1" thickTop="1">
      <c r="A31" s="6">
        <v>7</v>
      </c>
      <c r="B31" s="7" t="str">
        <f>IF(A31&gt;0,INDEX(Elim_teams,A31,2),"")</f>
        <v>YC Cere SCM</v>
      </c>
      <c r="C31" s="5">
        <v>1</v>
      </c>
      <c r="D31" s="5">
        <v>1</v>
      </c>
      <c r="E31" s="5"/>
      <c r="F31" s="5"/>
      <c r="G31" s="5"/>
      <c r="H31" s="9">
        <f>SUM(C31:G31)</f>
        <v>2</v>
      </c>
      <c r="J31" s="6">
        <v>4</v>
      </c>
      <c r="K31" s="7" t="str">
        <f>IF(J31&gt;0,INDEX(Elim_teams,J31,2),"")</f>
        <v>Team Maier</v>
      </c>
      <c r="L31" s="5">
        <v>0</v>
      </c>
      <c r="M31" s="5">
        <v>0</v>
      </c>
      <c r="N31" s="5"/>
      <c r="O31" s="5"/>
      <c r="P31" s="5"/>
      <c r="Q31" s="9">
        <f>SUM(L31:P31)</f>
        <v>0</v>
      </c>
    </row>
    <row r="32" spans="1:10" ht="4.5" customHeight="1" thickBot="1" thickTop="1">
      <c r="A32" s="2"/>
      <c r="J32" s="2"/>
    </row>
    <row r="33" spans="1:17" ht="21.75" customHeight="1" thickBot="1" thickTop="1">
      <c r="A33" s="6">
        <v>7</v>
      </c>
      <c r="B33" s="7" t="str">
        <f>IF(A33&gt;0,INDEX(Elim_teams,A33,2),"")</f>
        <v>YC Cere SCM</v>
      </c>
      <c r="C33" s="5">
        <v>1</v>
      </c>
      <c r="D33" s="5">
        <v>1</v>
      </c>
      <c r="E33" s="5"/>
      <c r="F33" s="5"/>
      <c r="G33" s="5"/>
      <c r="H33" s="9">
        <f>SUM(C33:G33)</f>
        <v>2</v>
      </c>
      <c r="J33" s="6">
        <v>3</v>
      </c>
      <c r="K33" s="7" t="str">
        <f>IF(J33&gt;0,INDEX(Elim_teams,J33,2),"")</f>
        <v>Cadet team Brno</v>
      </c>
      <c r="L33" s="5">
        <v>0</v>
      </c>
      <c r="M33" s="5">
        <v>0</v>
      </c>
      <c r="N33" s="5"/>
      <c r="O33" s="5"/>
      <c r="P33" s="5"/>
      <c r="Q33" s="9">
        <f>SUM(L33:P33)</f>
        <v>0</v>
      </c>
    </row>
    <row r="34" spans="1:10" ht="4.5" customHeight="1" thickBot="1" thickTop="1">
      <c r="A34" s="2"/>
      <c r="J34" s="2"/>
    </row>
    <row r="35" spans="1:17" ht="21.75" customHeight="1" thickBot="1" thickTop="1">
      <c r="A35" s="6">
        <v>7</v>
      </c>
      <c r="B35" s="7" t="str">
        <f>IF(A35&gt;0,INDEX(Elim_teams,A35,2),"")</f>
        <v>YC Cere SCM</v>
      </c>
      <c r="C35" s="5">
        <v>0</v>
      </c>
      <c r="D35" s="5">
        <v>0</v>
      </c>
      <c r="E35" s="5"/>
      <c r="F35" s="5"/>
      <c r="G35" s="5"/>
      <c r="H35" s="9">
        <f>SUM(C35:G35)</f>
        <v>0</v>
      </c>
      <c r="J35" s="6">
        <v>2</v>
      </c>
      <c r="K35" s="7" t="str">
        <f>IF(J35&gt;0,INDEX(Elim_teams,J35,2),"")</f>
        <v>SCM A</v>
      </c>
      <c r="L35" s="5">
        <v>1</v>
      </c>
      <c r="M35" s="5">
        <v>1</v>
      </c>
      <c r="N35" s="5"/>
      <c r="O35" s="5"/>
      <c r="P35" s="5"/>
      <c r="Q35" s="9">
        <f>SUM(L35:P35)</f>
        <v>2</v>
      </c>
    </row>
    <row r="36" ht="4.5" customHeight="1" thickBot="1" thickTop="1"/>
    <row r="37" spans="1:17" ht="21.75" customHeight="1" thickBot="1" thickTop="1">
      <c r="A37" s="6">
        <v>2</v>
      </c>
      <c r="B37" s="7" t="str">
        <f>IF(A37&gt;0,INDEX(Elim_teams,A37,2),"")</f>
        <v>SCM A</v>
      </c>
      <c r="C37" s="5">
        <v>1</v>
      </c>
      <c r="D37" s="5">
        <v>1</v>
      </c>
      <c r="E37" s="5"/>
      <c r="F37" s="5"/>
      <c r="G37" s="5"/>
      <c r="H37" s="9">
        <f>SUM(C37:G37)</f>
        <v>2</v>
      </c>
      <c r="J37" s="6">
        <v>1</v>
      </c>
      <c r="K37" s="7" t="str">
        <f>IF(J37&gt;0,INDEX(Elim_teams,J37,2),"")</f>
        <v>Jameson Drive</v>
      </c>
      <c r="L37" s="5">
        <v>0</v>
      </c>
      <c r="M37" s="5">
        <v>0</v>
      </c>
      <c r="N37" s="5"/>
      <c r="O37" s="5"/>
      <c r="P37" s="5"/>
      <c r="Q37" s="9">
        <f>SUM(L37:P37)</f>
        <v>0</v>
      </c>
    </row>
    <row r="38" ht="4.5" customHeight="1" thickTop="1"/>
  </sheetData>
  <printOptions/>
  <pageMargins left="0.7874015748031497" right="0.7874015748031497" top="0.5905511811023623" bottom="0.5905511811023623" header="0.5118110236220472" footer="0.5118110236220472"/>
  <pageSetup horizontalDpi="1200" verticalDpi="1200" orientation="landscape" paperSize="9" scale="10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Pavlovský</dc:creator>
  <cp:keywords/>
  <dc:description/>
  <cp:lastModifiedBy>Marek Pavlovský</cp:lastModifiedBy>
  <cp:lastPrinted>2007-11-04T14:04:29Z</cp:lastPrinted>
  <dcterms:created xsi:type="dcterms:W3CDTF">2007-11-02T16:41:17Z</dcterms:created>
  <dcterms:modified xsi:type="dcterms:W3CDTF">2007-11-04T14:39:33Z</dcterms:modified>
  <cp:category/>
  <cp:version/>
  <cp:contentType/>
  <cp:contentStatus/>
</cp:coreProperties>
</file>